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Guide" state="visible" r:id="rId4"/>
    <sheet sheetId="2" name="Coût rendu" state="visible" r:id="rId5"/>
    <sheet sheetId="3" name="Check-list" state="visible" r:id="rId6"/>
    <sheet sheetId="4" name="Message" state="visible" r:id="rId7"/>
    <sheet sheetId="5" name="Sources" state="visible" r:id="rId8"/>
  </sheets>
  <calcPr calcId="171027" fullCalcOnLoad="1"/>
</workbook>
</file>

<file path=xl/sharedStrings.xml><?xml version="1.0" encoding="utf-8"?>
<sst xmlns="http://schemas.openxmlformats.org/spreadsheetml/2006/main" count="132" uniqueCount="100">
  <si>
    <t xml:space="preserve">  Calculateur du coût rendu d'une commande Alibaba</t>
  </si>
  <si>
    <t xml:space="preserve">  China Sourcing &amp; Development · gestioncsnd.com · version du 14/10/2026</t>
  </si>
  <si>
    <t>1</t>
  </si>
  <si>
    <t>Onglet « Coût rendu » : remplacez les cellules bleues par vos devis (prix, quantité, transport, frais d'arrivée) et par le cours du jour de la BCE.</t>
  </si>
  <si>
    <t>2</t>
  </si>
  <si>
    <t>Choisissez votre moyen de paiement dans la liste : les frais se calculent tout seuls d'après la grille d'Alibaba relevée le 13 octobre 2026.</t>
  </si>
  <si>
    <t>3</t>
  </si>
  <si>
    <t>Lisez le coût rendu par pièce (cadre vert) : c'est lui, et non le prix affiché, qui dit si votre produit reste rentable une fois vendu en France.</t>
  </si>
  <si>
    <t>4</t>
  </si>
  <si>
    <t>Onglet « Check-list » : cochez les dix points avant de payer. Onglet « Message » : le premier message à envoyer au fournisseur, en anglais.</t>
  </si>
  <si>
    <t>!</t>
  </si>
  <si>
    <t>Les valeurs déjà saisies sont l'exemple du guide (500 boîtes repas en inox). Le prix, les échantillons, le fret et les frais d'arrivée sont des hypothèses : remplacez-les par vos propres devis. Vérifiez les frais affichés au moment du paiement : ce sont eux qui font foi.</t>
  </si>
  <si>
    <t>Guide complet : https://gestioncsnd.com/blog/acheter-sur-alibaba/</t>
  </si>
  <si>
    <t xml:space="preserve">  Coût rendu d'une commande Alibaba, livrée en France</t>
  </si>
  <si>
    <t>VOS DONNÉES : cellules bleues à remplacer (valeurs = exemple du guide)</t>
  </si>
  <si>
    <t>Produit</t>
  </si>
  <si>
    <t>Boîtes repas en inox (exemple)</t>
  </si>
  <si>
    <t>Texte libre.</t>
  </si>
  <si>
    <t>Quantité commandée (pièces)</t>
  </si>
  <si>
    <t/>
  </si>
  <si>
    <t>Prix unitaire affiché par le fournisseur, en $ (FOB)</t>
  </si>
  <si>
    <t>Exemple : prix supposé, FOB Ningbo.</t>
  </si>
  <si>
    <t>Cours du jour : 1 € = … $</t>
  </si>
  <si>
    <t>Cours de référence de la BCE du 13/10/2026. À mettre à jour (site de la BCE).</t>
  </si>
  <si>
    <t>Moyen de paiement</t>
  </si>
  <si>
    <t>Virement international</t>
  </si>
  <si>
    <t>Choisir dans la liste. Carte, PayPal, Klarna : 2,99 % (plafond 12 000 $ par carte ou PayPal, 14 000 € par Klarna).</t>
  </si>
  <si>
    <t>Frais du virement international, en $</t>
  </si>
  <si>
    <t>Environ 40 $ facturés par votre banque (grille Alibaba, 13/10/2026). Demandez le vôtre à votre banque.</t>
  </si>
  <si>
    <t>Frais du virement local en euros, en €</t>
  </si>
  <si>
    <t>À partir de 1 € facturé par votre banque (grille Alibaba, 13/10/2026).</t>
  </si>
  <si>
    <t>Échantillons et envoi express, en €</t>
  </si>
  <si>
    <t>Hypothèse de l'exemple : remplacez par votre devis.</t>
  </si>
  <si>
    <t>Fret jusqu'à l'Union européenne, en €</t>
  </si>
  <si>
    <t>Hypothèse de l'exemple (groupage maritime) : devis de votre transitaire.</t>
  </si>
  <si>
    <t>Droit de douane (TARIC), en %</t>
  </si>
  <si>
    <t>3,2 % pour les articles de ménage en inox (7323 93 00 90, TARIC au 13/10/2026). Cherchez le code de votre produit.</t>
  </si>
  <si>
    <t>Dédouanement, post-acheminement, livraison, en €</t>
  </si>
  <si>
    <t>Hypothèse de l'exemple : devis de votre transitaire.</t>
  </si>
  <si>
    <t>TVA à l'import, en %</t>
  </si>
  <si>
    <t>Taux normal en France. Autoliquidée et récupérable pour une entreprise assujettie.</t>
  </si>
  <si>
    <t>Prix de vente HT prévu par pièce, en € (facultatif)</t>
  </si>
  <si>
    <t>Pour calculer votre marge. Laissez vide si vous ne le connaissez pas encore.</t>
  </si>
  <si>
    <t>RÉSULTAT (calculé tout seul)</t>
  </si>
  <si>
    <t>Marchandise, en €</t>
  </si>
  <si>
    <t>Quantité × prix affiché, converti au cours du jour.</t>
  </si>
  <si>
    <t>Frais de paiement, en €</t>
  </si>
  <si>
    <t>Selon le moyen choisi en B9.</t>
  </si>
  <si>
    <t>Échantillons et express, en €</t>
  </si>
  <si>
    <t>Valeur en douane (base du droit, ne s'additionne pas)</t>
  </si>
  <si>
    <t>Marchandise + transport jusqu'à l'entrée dans l'UE.</t>
  </si>
  <si>
    <t>Droit de douane, en €</t>
  </si>
  <si>
    <t>TVA à l'import (autoliquidée, hors coût)</t>
  </si>
  <si>
    <t>Pas un coût pour une entreprise assujettie, à condition de l'autoliquider.</t>
  </si>
  <si>
    <t>Coût rendu entrepôt, hors TVA</t>
  </si>
  <si>
    <t>COÛT RENDU PAR PIÈCE</t>
  </si>
  <si>
    <t>Le chiffre à comparer à votre prix de vente.</t>
  </si>
  <si>
    <t>Prix affiché par pièce, converti en €</t>
  </si>
  <si>
    <t>Écart entre prix affiché et coût rendu</t>
  </si>
  <si>
    <t>Ce que coûtent le paiement, le transport, la douane et les frais d'arrivée.</t>
  </si>
  <si>
    <t>Marge brute par pièce, en €</t>
  </si>
  <si>
    <t>Prix de vente HT − coût rendu par pièce.</t>
  </si>
  <si>
    <t>Taux de marge brute</t>
  </si>
  <si>
    <t>Alerte plafond</t>
  </si>
  <si>
    <t>Frais de paiement : grille d'Alibaba.com, pays « France », relevée le 13/10/2026 (les frais affichés au moment du paiement font foi). Droit : TARIC. Cours : BCE.</t>
  </si>
  <si>
    <t xml:space="preserve">  Check-list avant de payer une commande sur Alibaba</t>
  </si>
  <si>
    <t>N°</t>
  </si>
  <si>
    <t>Point à vérifier</t>
  </si>
  <si>
    <t>Fait ?</t>
  </si>
  <si>
    <t>Notes</t>
  </si>
  <si>
    <t>La licence d'entreprise du fournisseur est vérifiée : nom chinois, code de 18 caractères, activité de production.</t>
  </si>
  <si>
    <t>Non</t>
  </si>
  <si>
    <t>Au moins deux échantillons ont été comparés, et l'échantillon validé est conservé comme référence.</t>
  </si>
  <si>
    <t>La commande est passée sur Alibaba.com, avec Trade Assurance, et non par message ou e-mail.</t>
  </si>
  <si>
    <t>Le contrat précise matière, dimensions, tolérances, couleurs, emballage, marquage et normes européennes.</t>
  </si>
  <si>
    <t>La date d'expédition et l'Incoterm (FOB, de préférence pour commencer) sont écrits.</t>
  </si>
  <si>
    <t>Le bénéficiaire du paiement est celui indiqué par Alibaba.com au moment de payer.</t>
  </si>
  <si>
    <t>Le coût rendu par pièce est calculé, avec transport, droit TARIC et frais d'arrivée (onglet « Coût rendu »).</t>
  </si>
  <si>
    <t>Votre numéro EORI est valide et votre transitaire a votre numéro de TVA pour l'autoliquidation.</t>
  </si>
  <si>
    <t>Une inspection avant expédition est prévue, avant de confirmer l'envoi.</t>
  </si>
  <si>
    <t>La marchandise sera contrôlée dès réception, dans les 30 jours de réclamation (60 jours pour les comptes Enterprise).</t>
  </si>
  <si>
    <t xml:space="preserve">  Premier message au fournisseur (à copier dans la messagerie d'Alibaba)</t>
  </si>
  <si>
    <t>Message en anglais : remplacez les crochets</t>
  </si>
  <si>
    <t>Hello, we are a French company importing [product] for the European market. We need [quantity] pcs of [specifications: material, dimensions, colour, packaging, logo]. Please quote FOB [port] price per piece for [quantity 1] and [quantity 2] pcs, production lead time, MOQ, sample cost and sample lead time, and payment terms. Please also send your business license and the test reports you have for this product (EU standards). Are you the manufacturer? Thank you.</t>
  </si>
  <si>
    <t>Ce qu'il dit, en français</t>
  </si>
  <si>
    <t>Bonjour, nous sommes une entreprise française qui importe [produit] pour le marché européen. Il nous faut [quantité] pièces de [spécifications : matière, dimensions, couleur, emballage, logo]. Merci de nous indiquer votre prix FOB [port] par pièce pour [quantité 1] et [quantité 2] pièces, le délai de production, le minimum de commande, le prix et le délai des échantillons, et vos conditions de paiement. Merci aussi de nous envoyer votre licence d'entreprise et les rapports d'essai dont vous disposez pour ce produit (normes européennes). Êtes-vous le fabricant ? Merci.</t>
  </si>
  <si>
    <t>Pourquoi ce message : il donne des devis comparables (même quantité, même Incoterm) et fait le tri. Les vendeurs qui répondent à côté se disqualifient seuls. Envoyez le même message à 5 à 10 fournisseurs.</t>
  </si>
  <si>
    <t xml:space="preserve">  Sources (relevées le 13 octobre 2026)</t>
  </si>
  <si>
    <t>Frais de paiement depuis la France</t>
  </si>
  <si>
    <t>https://cashier.alibaba.com/payment/pricingTable.htm</t>
  </si>
  <si>
    <t>Trade Assurance : délais de réclamation</t>
  </si>
  <si>
    <t>https://tradeassurance.alibaba.com/ta/MoneyBackPolicy.htm</t>
  </si>
  <si>
    <t>Cours de référence euro-dollar (BCE)</t>
  </si>
  <si>
    <t>https://www.ecb.europa.eu/stats/policy_and_exchange_rates/euro_reference_exchange_rates/html/eurofxref-graph-usd.en.html</t>
  </si>
  <si>
    <t>Droit de douane : TARIC 7323 93 00 90</t>
  </si>
  <si>
    <t>https://ec.europa.eu/taxation_customs/dds2/taric/taric_consultation.jsp?Lang=fr</t>
  </si>
  <si>
    <t>Numéro EORI (douane)</t>
  </si>
  <si>
    <t>https://www.douane.gouv.fr/fiche/le-numero-eori-economic-operator-registration-and-identification</t>
  </si>
  <si>
    <t>Le guide complet</t>
  </si>
  <si>
    <t>https://gestioncsnd.com/blog/acheter-sur-alibaba/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</si>
</sst>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0 &quot;$&quot;"/>
    <numFmt numFmtId="165" formatCode="0.0000"/>
    <numFmt numFmtId="166" formatCode="0.00 &quot;€&quot;"/>
    <numFmt numFmtId="167" formatCode="#,##0.00 &quot;€&quot;"/>
    <numFmt numFmtId="168" formatCode="0.0%"/>
    <numFmt numFmtId="169" formatCode="+0%;-0%"/>
  </numFmts>
  <fonts count="19" x14ac:knownFonts="1">
    <font>
      <color theme="1"/>
      <family val="2"/>
      <scheme val="minor"/>
      <sz val="11"/>
      <name val="Calibri"/>
    </font>
    <font>
      <b/>
      <color rgb="FFFFFFFF"/>
      <sz val="15"/>
      <name val="Arial"/>
    </font>
    <font>
      <color rgb="FF9FC3FB"/>
      <sz val="10"/>
      <name val="Arial"/>
    </font>
    <font>
      <b/>
      <color rgb="FF2D7FF9"/>
      <sz val="12"/>
      <name val="Arial"/>
    </font>
    <font>
      <color rgb="FF001121"/>
      <sz val="11"/>
      <name val="Arial"/>
    </font>
    <font>
      <color rgb="FF5A6475"/>
      <sz val="10"/>
      <name val="Arial"/>
    </font>
    <font>
      <b/>
      <color rgb="FF2D7FF9"/>
      <sz val="11"/>
      <name val="Arial"/>
    </font>
    <font>
      <color rgb="FF001121"/>
      <sz val="10"/>
      <name val="Arial"/>
    </font>
    <font>
      <b/>
      <color rgb="FF001121"/>
      <sz val="11"/>
      <name val="Arial"/>
    </font>
    <font>
      <i/>
      <color rgb="FF5A6475"/>
      <sz val="9"/>
      <name val="Arial"/>
    </font>
    <font>
      <i/>
      <color rgb="FF5A6475"/>
      <sz val="10"/>
      <name val="Arial"/>
    </font>
    <font>
      <i/>
      <color rgb="FF5A6475"/>
      <sz val="11"/>
      <name val="Arial"/>
    </font>
    <font>
      <b/>
      <color rgb="FF001121"/>
      <sz val="10"/>
      <name val="Arial"/>
    </font>
    <font>
      <b/>
      <color rgb="FF001121"/>
      <sz val="12"/>
      <name val="Arial"/>
    </font>
    <font>
      <b/>
      <color rgb="FF001121"/>
      <sz val="14"/>
      <name val="Arial"/>
    </font>
    <font>
      <b/>
      <color rgb="FFC0392B"/>
      <sz val="11"/>
      <name val="Arial"/>
    </font>
    <font>
      <b/>
      <color rgb="FFFFFFFF"/>
      <sz val="10"/>
      <name val="Arial"/>
    </font>
    <font>
      <color rgb="FF2D7FF9"/>
      <sz val="10"/>
      <name val="Arial"/>
    </font>
    <font>
      <u/>
      <color rgb="FF2D7FF9"/>
      <sz val="10"/>
      <name val="Arial"/>
    </font>
  </fonts>
  <fills count="7">
    <fill>
      <patternFill patternType="none"/>
    </fill>
    <fill>
      <patternFill patternType="gray125"/>
    </fill>
    <fill>
      <patternFill patternType="solid">
        <fgColor rgb="FF001121"/>
      </patternFill>
    </fill>
    <fill>
      <patternFill patternType="solid">
        <fgColor rgb="FFEAF2FE"/>
      </patternFill>
    </fill>
    <fill>
      <patternFill patternType="solid">
        <fgColor rgb="FFF5F7FA"/>
      </patternFill>
    </fill>
    <fill>
      <patternFill patternType="solid">
        <fgColor rgb="FFE6F6EC"/>
      </patternFill>
    </fill>
    <fill>
      <patternFill patternType="solid">
        <fgColor rgb="FF2D7FF9"/>
      </patternFill>
    </fill>
  </fills>
  <borders count="2">
    <border>
      <left/>
      <right/>
      <top/>
      <bottom/>
      <diagonal/>
    </border>
    <border>
      <left style="thin">
        <color rgb="FFB5B8BD"/>
      </left>
      <right style="thin">
        <color rgb="FFB5B8BD"/>
      </right>
      <top style="thin">
        <color rgb="FFB5B8BD"/>
      </top>
      <bottom style="thin">
        <color rgb="FFB5B8BD"/>
      </bottom>
      <diagonal/>
    </border>
  </borders>
  <cellStyleXfs count="1">
    <xf numFmtId="0" fontId="0" fillId="0" borderId="0"/>
  </cellStyleXfs>
  <cellXfs count="39">
    <xf numFmtId="0" fontId="0" fillId="0" borderId="0" xfId="0"/>
    <xf numFmtId="0" fontId="1" fillId="2" borderId="0" xfId="0" applyFont="1" applyFill="1" applyAlignment="1">
      <alignment vertical="center"/>
    </xf>
    <xf numFmtId="0" fontId="2" fillId="2" borderId="0" xfId="0" applyFont="1" applyFill="1" applyAlignment="1">
      <alignment vertical="center"/>
    </xf>
    <xf numFmtId="0" fontId="3" fillId="0" borderId="0" xfId="0" applyFont="1" applyAlignment="1">
      <alignment horizontal="center" vertical="top"/>
    </xf>
    <xf numFmtId="0" fontId="4" fillId="0" borderId="0" xfId="0" applyFont="1" applyAlignment="1">
      <alignment vertical="top" wrapText="1"/>
    </xf>
    <xf numFmtId="0" fontId="5" fillId="0" borderId="0" xfId="0" applyFont="1"/>
    <xf numFmtId="0" fontId="6" fillId="0" borderId="0" xfId="0" applyFont="1" applyAlignment="1">
      <alignment vertical="bottom"/>
    </xf>
    <xf numFmtId="0" fontId="7" fillId="0" borderId="0" xfId="0" applyFont="1" applyAlignment="1">
      <alignment vertical="center" wrapText="1"/>
    </xf>
    <xf numFmtId="49" fontId="8" fillId="3" borderId="1" xfId="0" applyNumberFormat="1" applyFont="1" applyFill="1" applyBorder="1" applyAlignment="1" applyProtection="1">
      <alignment horizontal="left" vertical="center"/>
      <protection locked="0"/>
    </xf>
    <xf numFmtId="0" fontId="9" fillId="0" borderId="0" xfId="0" applyFont="1" applyAlignment="1">
      <alignment vertical="center" wrapText="1"/>
    </xf>
    <xf numFmtId="3" fontId="8" fillId="3" borderId="1" xfId="0" applyNumberFormat="1" applyFont="1" applyFill="1" applyBorder="1" applyAlignment="1" applyProtection="1">
      <alignment horizontal="right" vertical="center"/>
      <protection locked="0"/>
    </xf>
    <xf numFmtId="164" fontId="8" fillId="3" borderId="1" xfId="0" applyNumberFormat="1" applyFont="1" applyFill="1" applyBorder="1" applyAlignment="1" applyProtection="1">
      <alignment horizontal="right" vertical="center"/>
      <protection locked="0"/>
    </xf>
    <xf numFmtId="165" fontId="8" fillId="3" borderId="1" xfId="0" applyNumberFormat="1" applyFont="1" applyFill="1" applyBorder="1" applyAlignment="1" applyProtection="1">
      <alignment horizontal="right" vertical="center"/>
      <protection locked="0"/>
    </xf>
    <xf numFmtId="166" fontId="8" fillId="3" borderId="1" xfId="0" applyNumberFormat="1" applyFont="1" applyFill="1" applyBorder="1" applyAlignment="1" applyProtection="1">
      <alignment horizontal="right" vertical="center"/>
      <protection locked="0"/>
    </xf>
    <xf numFmtId="167" fontId="8" fillId="3" borderId="1" xfId="0" applyNumberFormat="1" applyFont="1" applyFill="1" applyBorder="1" applyAlignment="1" applyProtection="1">
      <alignment horizontal="right" vertical="center"/>
      <protection locked="0"/>
    </xf>
    <xf numFmtId="168" fontId="8" fillId="3" borderId="1" xfId="0" applyNumberFormat="1" applyFont="1" applyFill="1" applyBorder="1" applyAlignment="1" applyProtection="1">
      <alignment horizontal="right" vertical="center"/>
      <protection locked="0"/>
    </xf>
    <xf numFmtId="9" fontId="8" fillId="3" borderId="1" xfId="0" applyNumberFormat="1" applyFont="1" applyFill="1" applyBorder="1" applyAlignment="1" applyProtection="1">
      <alignment horizontal="right" vertical="center"/>
      <protection locked="0"/>
    </xf>
    <xf numFmtId="167" fontId="8" fillId="4" borderId="1" xfId="0" applyNumberFormat="1" applyFont="1" applyFill="1" applyBorder="1" applyAlignment="1">
      <alignment horizontal="right" vertical="center"/>
    </xf>
    <xf numFmtId="0" fontId="10" fillId="0" borderId="0" xfId="0" applyFont="1" applyAlignment="1">
      <alignment vertical="center" wrapText="1"/>
    </xf>
    <xf numFmtId="167" fontId="11" fillId="4" borderId="1" xfId="0" applyNumberFormat="1" applyFont="1" applyFill="1" applyBorder="1" applyAlignment="1">
      <alignment horizontal="right" vertical="center"/>
    </xf>
    <xf numFmtId="0" fontId="12" fillId="0" borderId="0" xfId="0" applyFont="1" applyAlignment="1">
      <alignment vertical="center" wrapText="1"/>
    </xf>
    <xf numFmtId="0" fontId="13" fillId="0" borderId="0" xfId="0" applyFont="1" applyAlignment="1">
      <alignment vertical="center" wrapText="1"/>
    </xf>
    <xf numFmtId="166" fontId="14" fillId="5" borderId="1" xfId="0" applyNumberFormat="1" applyFont="1" applyFill="1" applyBorder="1" applyAlignment="1">
      <alignment horizontal="right" vertical="center"/>
    </xf>
    <xf numFmtId="166" fontId="8" fillId="4" borderId="1" xfId="0" applyNumberFormat="1" applyFont="1" applyFill="1" applyBorder="1" applyAlignment="1">
      <alignment horizontal="right" vertical="center"/>
    </xf>
    <xf numFmtId="169" fontId="8" fillId="4" borderId="1" xfId="0" applyNumberFormat="1" applyFont="1" applyFill="1" applyBorder="1" applyAlignment="1">
      <alignment horizontal="right" vertical="center"/>
    </xf>
    <xf numFmtId="9" fontId="8" fillId="4" borderId="1" xfId="0" applyNumberFormat="1" applyFont="1" applyFill="1" applyBorder="1" applyAlignment="1">
      <alignment horizontal="right" vertical="center"/>
    </xf>
    <xf numFmtId="49" fontId="15" fillId="4" borderId="1" xfId="0" applyNumberFormat="1" applyFont="1" applyFill="1" applyBorder="1" applyAlignment="1">
      <alignment horizontal="left" vertical="center" wrapText="1"/>
    </xf>
    <xf numFmtId="0" fontId="9" fillId="0" borderId="0" xfId="0" applyFont="1" applyAlignment="1">
      <alignment wrapText="1"/>
    </xf>
    <xf numFmtId="0" fontId="16" fillId="6" borderId="1" xfId="0" applyFont="1" applyFill="1" applyBorder="1" applyAlignment="1">
      <alignment horizontal="center" vertical="center"/>
    </xf>
    <xf numFmtId="0" fontId="16" fillId="6" borderId="1" xfId="0" applyFont="1" applyFill="1" applyBorder="1" applyAlignment="1">
      <alignment horizontal="left" vertical="center"/>
    </xf>
    <xf numFmtId="0" fontId="17" fillId="0" borderId="1" xfId="0" applyFont="1" applyBorder="1" applyAlignment="1">
      <alignment horizontal="center" vertical="center" wrapText="1"/>
    </xf>
    <xf numFmtId="0" fontId="7" fillId="0" borderId="1" xfId="0" applyFont="1" applyBorder="1" applyAlignment="1">
      <alignment horizontal="left" vertical="center" wrapText="1"/>
    </xf>
    <xf numFmtId="0" fontId="12" fillId="3" borderId="1" xfId="0" applyFont="1" applyFill="1" applyBorder="1" applyAlignment="1">
      <alignment horizontal="center" vertical="center" wrapText="1"/>
    </xf>
    <xf numFmtId="0" fontId="7" fillId="3" borderId="1" xfId="0" applyFont="1" applyFill="1" applyBorder="1" applyAlignment="1">
      <alignment horizontal="left" vertical="center" wrapText="1"/>
    </xf>
    <xf numFmtId="0" fontId="8" fillId="0" borderId="0" xfId="0" applyFont="1"/>
    <xf numFmtId="0" fontId="6" fillId="0" borderId="0" xfId="0" applyFont="1" applyAlignment="1">
      <alignment vertical="top" wrapText="1"/>
    </xf>
    <xf numFmtId="0" fontId="4" fillId="4" borderId="1" xfId="0" applyFont="1" applyFill="1" applyBorder="1" applyAlignment="1">
      <alignment vertical="top" wrapText="1"/>
    </xf>
    <xf numFmtId="0" fontId="7" fillId="0" borderId="0" xfId="0" applyFont="1"/>
    <xf numFmtId="0" fontId="18" fillId="0" borderId="0" xfId="0" applyFont="1"/>
  </cellXfs>
  <cellStyles count="1">
    <cellStyle name="Normal" xfId="0" builtinId="0"/>
  </cellStyles>
  <dxfs count="1">
    <dxf>
      <font>
        <b/>
        <color rgb="FF1E7B45"/>
      </font>
      <fill>
        <patternFill patternType="solid">
          <bgColor rgb="FFE6F6E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hyperlink" Target="https://cashier.alibaba.com/payment/pricingTable.htm" TargetMode="External"/><Relationship Id="rId2" Type="http://schemas.openxmlformats.org/officeDocument/2006/relationships/hyperlink" Target="https://tradeassurance.alibaba.com/ta/MoneyBackPolicy.htm" TargetMode="External"/><Relationship Id="rId3" Type="http://schemas.openxmlformats.org/officeDocument/2006/relationships/hyperlink" Target="https://www.ecb.europa.eu/stats/policy_and_exchange_rates/euro_reference_exchange_rates/html/eurofxref-graph-usd.en.html" TargetMode="External"/><Relationship Id="rId4" Type="http://schemas.openxmlformats.org/officeDocument/2006/relationships/hyperlink" Target="https://ec.europa.eu/taxation_customs/dds2/taric/taric_consultation.jsp?Lang=fr" TargetMode="External"/><Relationship Id="rId5" Type="http://schemas.openxmlformats.org/officeDocument/2006/relationships/hyperlink" Target="https://www.douane.gouv.fr/fiche/le-numero-eori-economic-operator-registration-and-identification" TargetMode="External"/><Relationship Id="rId6" Type="http://schemas.openxmlformats.org/officeDocument/2006/relationships/hyperlink" Target="https://gestioncsnd.com/blog/acheter-sur-alibab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121"/>
  </sheetPr>
  <dimension ref="A1:B10"/>
  <sheetViews>
    <sheetView workbookViewId="0" showGridLines="0"/>
  </sheetViews>
  <sheetFormatPr defaultRowHeight="15" outlineLevelRow="0" outlineLevelCol="0" x14ac:dyDescent="55"/>
  <cols>
    <col min="1" max="1" width="6" customWidth="1"/>
    <col min="2" max="2" width="110" customWidth="1"/>
  </cols>
  <sheetData>
    <row r="1" ht="34" customHeight="1" spans="1:2" x14ac:dyDescent="0.25">
      <c r="A1" s="1" t="s">
        <v>0</v>
      </c>
      <c r="B1" s="1"/>
    </row>
    <row r="2" ht="22" customHeight="1" spans="1:2" x14ac:dyDescent="0.25">
      <c r="A2" s="2" t="s">
        <v>1</v>
      </c>
      <c r="B2" s="2"/>
    </row>
    <row r="4" ht="32" customHeight="1" spans="1:2" x14ac:dyDescent="0.25">
      <c r="A4" s="3" t="s">
        <v>2</v>
      </c>
      <c r="B4" s="4" t="s">
        <v>3</v>
      </c>
    </row>
    <row r="5" ht="32" customHeight="1" spans="1:2" x14ac:dyDescent="0.25">
      <c r="A5" s="3" t="s">
        <v>4</v>
      </c>
      <c r="B5" s="4" t="s">
        <v>5</v>
      </c>
    </row>
    <row r="6" ht="32" customHeight="1" spans="1:2" x14ac:dyDescent="0.25">
      <c r="A6" s="3" t="s">
        <v>6</v>
      </c>
      <c r="B6" s="4" t="s">
        <v>7</v>
      </c>
    </row>
    <row r="7" ht="32" customHeight="1" spans="1:2" x14ac:dyDescent="0.25">
      <c r="A7" s="3" t="s">
        <v>8</v>
      </c>
      <c r="B7" s="4" t="s">
        <v>9</v>
      </c>
    </row>
    <row r="8" ht="46" customHeight="1" spans="1:2" x14ac:dyDescent="0.25">
      <c r="A8" s="3" t="s">
        <v>10</v>
      </c>
      <c r="B8" s="4" t="s">
        <v>11</v>
      </c>
    </row>
    <row r="10" spans="2:2" x14ac:dyDescent="0.25">
      <c r="B10" s="5" t="s">
        <v>12</v>
      </c>
    </row>
  </sheetData>
  <mergeCells count="2">
    <mergeCell ref="A1:B1"/>
    <mergeCell ref="A2:B2"/>
  </mergeCells>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D7FF9"/>
  </sheetPr>
  <dimension ref="A1:C36"/>
  <sheetViews>
    <sheetView workbookViewId="0" showGridLines="0"/>
  </sheetViews>
  <sheetFormatPr defaultRowHeight="15" outlineLevelRow="0" outlineLevelCol="0" x14ac:dyDescent="55"/>
  <cols>
    <col min="1" max="1" width="52" customWidth="1"/>
    <col min="2" max="2" width="20" customWidth="1"/>
    <col min="3" max="3" width="70" customWidth="1"/>
  </cols>
  <sheetData>
    <row r="1" ht="34" customHeight="1" spans="1:3" x14ac:dyDescent="0.25">
      <c r="A1" s="1" t="s">
        <v>13</v>
      </c>
      <c r="B1" s="1"/>
      <c r="C1" s="1"/>
    </row>
    <row r="2" ht="22" customHeight="1" spans="1:3" x14ac:dyDescent="0.25">
      <c r="A2" s="2" t="s">
        <v>1</v>
      </c>
      <c r="B2" s="2"/>
      <c r="C2" s="2"/>
    </row>
    <row r="4" ht="22" customHeight="1" spans="1:3" x14ac:dyDescent="0.25">
      <c r="A4" s="6" t="s">
        <v>14</v>
      </c>
      <c r="B4" s="6"/>
      <c r="C4" s="6"/>
    </row>
    <row r="5" ht="30" customHeight="1" spans="1:3" x14ac:dyDescent="0.25">
      <c r="A5" s="7" t="s">
        <v>15</v>
      </c>
      <c r="B5" s="8" t="s">
        <v>16</v>
      </c>
      <c r="C5" s="9" t="s">
        <v>17</v>
      </c>
    </row>
    <row r="6" ht="30" customHeight="1" spans="1:3" x14ac:dyDescent="0.25">
      <c r="A6" s="7" t="s">
        <v>18</v>
      </c>
      <c r="B6" s="10">
        <v>500</v>
      </c>
      <c r="C6" s="9" t="s">
        <v>19</v>
      </c>
    </row>
    <row r="7" ht="30" customHeight="1" spans="1:3" x14ac:dyDescent="0.25">
      <c r="A7" s="7" t="s">
        <v>20</v>
      </c>
      <c r="B7" s="11">
        <v>4.2</v>
      </c>
      <c r="C7" s="9" t="s">
        <v>21</v>
      </c>
    </row>
    <row r="8" ht="30" customHeight="1" spans="1:3" x14ac:dyDescent="0.25">
      <c r="A8" s="7" t="s">
        <v>22</v>
      </c>
      <c r="B8" s="12">
        <v>1.1188</v>
      </c>
      <c r="C8" s="9" t="s">
        <v>23</v>
      </c>
    </row>
    <row r="9" ht="30" customHeight="1" spans="1:3" x14ac:dyDescent="0.25">
      <c r="A9" s="7" t="s">
        <v>24</v>
      </c>
      <c r="B9" s="8" t="s">
        <v>25</v>
      </c>
      <c r="C9" s="9" t="s">
        <v>26</v>
      </c>
    </row>
    <row r="10" ht="30" customHeight="1" spans="1:3" x14ac:dyDescent="0.25">
      <c r="A10" s="7" t="s">
        <v>27</v>
      </c>
      <c r="B10" s="11">
        <v>40</v>
      </c>
      <c r="C10" s="9" t="s">
        <v>28</v>
      </c>
    </row>
    <row r="11" ht="30" customHeight="1" spans="1:3" x14ac:dyDescent="0.25">
      <c r="A11" s="7" t="s">
        <v>29</v>
      </c>
      <c r="B11" s="13">
        <v>1</v>
      </c>
      <c r="C11" s="9" t="s">
        <v>30</v>
      </c>
    </row>
    <row r="12" ht="30" customHeight="1" spans="1:3" x14ac:dyDescent="0.25">
      <c r="A12" s="7" t="s">
        <v>31</v>
      </c>
      <c r="B12" s="14">
        <v>80</v>
      </c>
      <c r="C12" s="9" t="s">
        <v>32</v>
      </c>
    </row>
    <row r="13" ht="30" customHeight="1" spans="1:3" x14ac:dyDescent="0.25">
      <c r="A13" s="7" t="s">
        <v>33</v>
      </c>
      <c r="B13" s="14">
        <v>300</v>
      </c>
      <c r="C13" s="9" t="s">
        <v>34</v>
      </c>
    </row>
    <row r="14" ht="30" customHeight="1" spans="1:3" x14ac:dyDescent="0.25">
      <c r="A14" s="7" t="s">
        <v>35</v>
      </c>
      <c r="B14" s="15">
        <v>0.032</v>
      </c>
      <c r="C14" s="9" t="s">
        <v>36</v>
      </c>
    </row>
    <row r="15" ht="30" customHeight="1" spans="1:3" x14ac:dyDescent="0.25">
      <c r="A15" s="7" t="s">
        <v>37</v>
      </c>
      <c r="B15" s="14">
        <v>250</v>
      </c>
      <c r="C15" s="9" t="s">
        <v>38</v>
      </c>
    </row>
    <row r="16" ht="30" customHeight="1" spans="1:3" x14ac:dyDescent="0.25">
      <c r="A16" s="7" t="s">
        <v>39</v>
      </c>
      <c r="B16" s="16">
        <v>0.2</v>
      </c>
      <c r="C16" s="9" t="s">
        <v>40</v>
      </c>
    </row>
    <row r="17" ht="30" customHeight="1" spans="1:3" x14ac:dyDescent="0.25">
      <c r="A17" s="7" t="s">
        <v>41</v>
      </c>
      <c r="B17" s="13"/>
      <c r="C17" s="9" t="s">
        <v>42</v>
      </c>
    </row>
    <row r="19" ht="22" customHeight="1" spans="1:3" x14ac:dyDescent="0.25">
      <c r="A19" s="6" t="s">
        <v>43</v>
      </c>
      <c r="B19" s="6"/>
      <c r="C19" s="6"/>
    </row>
    <row r="20" ht="26" customHeight="1" spans="1:3" x14ac:dyDescent="0.25">
      <c r="A20" s="7" t="s">
        <v>44</v>
      </c>
      <c r="B20" s="17">
        <f>B6*B7/B8</f>
      </c>
      <c r="C20" s="9" t="s">
        <v>45</v>
      </c>
    </row>
    <row r="21" ht="26" customHeight="1" spans="1:3" x14ac:dyDescent="0.25">
      <c r="A21" s="7" t="s">
        <v>46</v>
      </c>
      <c r="B21" s="17">
        <f>IF(B9="Carte / PayPal / Klarna",B6*B7*2.99%/B8,IF(B9="Virement international",B10/B8,B11))</f>
      </c>
      <c r="C21" s="9" t="s">
        <v>47</v>
      </c>
    </row>
    <row r="22" ht="26" customHeight="1" spans="1:3" x14ac:dyDescent="0.25">
      <c r="A22" s="7" t="s">
        <v>48</v>
      </c>
      <c r="B22" s="17">
        <f>B12</f>
      </c>
      <c r="C22" s="9" t="s">
        <v>19</v>
      </c>
    </row>
    <row r="23" ht="26" customHeight="1" spans="1:3" x14ac:dyDescent="0.25">
      <c r="A23" s="7" t="s">
        <v>33</v>
      </c>
      <c r="B23" s="17">
        <f>B13</f>
      </c>
      <c r="C23" s="9" t="s">
        <v>19</v>
      </c>
    </row>
    <row r="24" ht="26" customHeight="1" spans="1:3" x14ac:dyDescent="0.25">
      <c r="A24" s="18" t="s">
        <v>49</v>
      </c>
      <c r="B24" s="19">
        <f>B20+B23</f>
      </c>
      <c r="C24" s="9" t="s">
        <v>50</v>
      </c>
    </row>
    <row r="25" ht="26" customHeight="1" spans="1:3" x14ac:dyDescent="0.25">
      <c r="A25" s="7" t="s">
        <v>51</v>
      </c>
      <c r="B25" s="17">
        <f>B24*B14</f>
      </c>
      <c r="C25" s="9" t="s">
        <v>19</v>
      </c>
    </row>
    <row r="26" ht="26" customHeight="1" spans="1:3" x14ac:dyDescent="0.25">
      <c r="A26" s="7" t="s">
        <v>37</v>
      </c>
      <c r="B26" s="17">
        <f>B15</f>
      </c>
      <c r="C26" s="9" t="s">
        <v>19</v>
      </c>
    </row>
    <row r="27" ht="26" customHeight="1" spans="1:3" x14ac:dyDescent="0.25">
      <c r="A27" s="18" t="s">
        <v>52</v>
      </c>
      <c r="B27" s="19">
        <f>(B24+B25+B26)*B16</f>
      </c>
      <c r="C27" s="9" t="s">
        <v>53</v>
      </c>
    </row>
    <row r="28" ht="26" customHeight="1" spans="1:3" x14ac:dyDescent="0.25">
      <c r="A28" s="20" t="s">
        <v>54</v>
      </c>
      <c r="B28" s="17">
        <f>B20+B21+B22+B23+B25+B26</f>
      </c>
      <c r="C28" s="9" t="s">
        <v>19</v>
      </c>
    </row>
    <row r="29" ht="34" customHeight="1" spans="1:3" x14ac:dyDescent="0.25">
      <c r="A29" s="21" t="s">
        <v>55</v>
      </c>
      <c r="B29" s="22">
        <f>B28/B6</f>
      </c>
      <c r="C29" s="9" t="s">
        <v>56</v>
      </c>
    </row>
    <row r="30" ht="26" customHeight="1" spans="1:3" x14ac:dyDescent="0.25">
      <c r="A30" s="7" t="s">
        <v>57</v>
      </c>
      <c r="B30" s="23">
        <f>B7/B8</f>
      </c>
      <c r="C30" s="9" t="s">
        <v>19</v>
      </c>
    </row>
    <row r="31" ht="26" customHeight="1" spans="1:3" x14ac:dyDescent="0.25">
      <c r="A31" s="7" t="s">
        <v>58</v>
      </c>
      <c r="B31" s="24">
        <f>B29/B30-1</f>
      </c>
      <c r="C31" s="9" t="s">
        <v>59</v>
      </c>
    </row>
    <row r="32" ht="26" customHeight="1" spans="1:3" x14ac:dyDescent="0.25">
      <c r="A32" s="7" t="s">
        <v>60</v>
      </c>
      <c r="B32" s="23">
        <f>IF(B17="","",B17-B29)</f>
      </c>
      <c r="C32" s="9" t="s">
        <v>61</v>
      </c>
    </row>
    <row r="33" ht="26" customHeight="1" spans="1:3" x14ac:dyDescent="0.25">
      <c r="A33" s="7" t="s">
        <v>62</v>
      </c>
      <c r="B33" s="25">
        <f>IF(B17="","",(B17-B29)/B17)</f>
      </c>
      <c r="C33" s="9" t="s">
        <v>19</v>
      </c>
    </row>
    <row r="34" ht="26" customHeight="1" spans="1:3" x14ac:dyDescent="0.25">
      <c r="A34" s="7" t="s">
        <v>63</v>
      </c>
      <c r="B34" s="26">
        <f>IF(AND(B9="Carte / PayPal / Klarna",B6*B7&gt;12000),"Au-delà de 12 000 $, passez au virement (plafond carte et PayPal)","")</f>
      </c>
      <c r="C34" s="26"/>
    </row>
    <row r="36" ht="28" customHeight="1" spans="1:3" x14ac:dyDescent="0.25">
      <c r="A36" s="27" t="s">
        <v>64</v>
      </c>
      <c r="B36" s="27"/>
      <c r="C36" s="27"/>
    </row>
  </sheetData>
  <mergeCells count="6">
    <mergeCell ref="A1:C1"/>
    <mergeCell ref="A2:C2"/>
    <mergeCell ref="A4:C4"/>
    <mergeCell ref="A19:C19"/>
    <mergeCell ref="B34:C34"/>
    <mergeCell ref="A36:C36"/>
  </mergeCells>
  <dataValidations count="1">
    <dataValidation type="list" showErrorMessage="1" errorTitle="Moyen de paiement" error="Choisissez une valeur de la liste." sqref="B9">
      <formula1>"Carte / PayPal / Klarna,Virement international,Virement local en euros"</formula1>
    </dataValidation>
  </dataValidation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D7FF9"/>
  </sheetPr>
  <dimension ref="A1:D16"/>
  <sheetViews>
    <sheetView workbookViewId="0" showGridLines="0"/>
  </sheetViews>
  <sheetFormatPr defaultRowHeight="15" outlineLevelRow="0" outlineLevelCol="0" x14ac:dyDescent="55"/>
  <cols>
    <col min="1" max="1" width="6" customWidth="1"/>
    <col min="2" max="2" width="88" customWidth="1"/>
    <col min="3" max="3" width="12" customWidth="1"/>
    <col min="4" max="4" width="40" customWidth="1"/>
  </cols>
  <sheetData>
    <row r="1" ht="34" customHeight="1" spans="1:4" x14ac:dyDescent="0.25">
      <c r="A1" s="1" t="s">
        <v>65</v>
      </c>
      <c r="B1" s="1"/>
      <c r="C1" s="1"/>
      <c r="D1" s="1"/>
    </row>
    <row r="2" ht="22" customHeight="1" spans="1:4" x14ac:dyDescent="0.25">
      <c r="A2" s="2" t="s">
        <v>1</v>
      </c>
      <c r="B2" s="2"/>
      <c r="C2" s="2"/>
      <c r="D2" s="2"/>
    </row>
    <row r="4" ht="22" customHeight="1" spans="1:4" x14ac:dyDescent="0.25">
      <c r="A4" s="28" t="s">
        <v>66</v>
      </c>
      <c r="B4" s="29" t="s">
        <v>67</v>
      </c>
      <c r="C4" s="28" t="s">
        <v>68</v>
      </c>
      <c r="D4" s="29" t="s">
        <v>69</v>
      </c>
    </row>
    <row r="5" ht="32" customHeight="1" spans="1:4" x14ac:dyDescent="0.25">
      <c r="A5" s="30">
        <v>1</v>
      </c>
      <c r="B5" s="31" t="s">
        <v>70</v>
      </c>
      <c r="C5" s="32" t="s">
        <v>71</v>
      </c>
      <c r="D5" s="33" t="s">
        <v>19</v>
      </c>
    </row>
    <row r="6" ht="32" customHeight="1" spans="1:4" x14ac:dyDescent="0.25">
      <c r="A6" s="30">
        <v>2</v>
      </c>
      <c r="B6" s="31" t="s">
        <v>72</v>
      </c>
      <c r="C6" s="32" t="s">
        <v>71</v>
      </c>
      <c r="D6" s="33" t="s">
        <v>19</v>
      </c>
    </row>
    <row r="7" ht="32" customHeight="1" spans="1:4" x14ac:dyDescent="0.25">
      <c r="A7" s="30">
        <v>3</v>
      </c>
      <c r="B7" s="31" t="s">
        <v>73</v>
      </c>
      <c r="C7" s="32" t="s">
        <v>71</v>
      </c>
      <c r="D7" s="33" t="s">
        <v>19</v>
      </c>
    </row>
    <row r="8" ht="32" customHeight="1" spans="1:4" x14ac:dyDescent="0.25">
      <c r="A8" s="30">
        <v>4</v>
      </c>
      <c r="B8" s="31" t="s">
        <v>74</v>
      </c>
      <c r="C8" s="32" t="s">
        <v>71</v>
      </c>
      <c r="D8" s="33" t="s">
        <v>19</v>
      </c>
    </row>
    <row r="9" ht="32" customHeight="1" spans="1:4" x14ac:dyDescent="0.25">
      <c r="A9" s="30">
        <v>5</v>
      </c>
      <c r="B9" s="31" t="s">
        <v>75</v>
      </c>
      <c r="C9" s="32" t="s">
        <v>71</v>
      </c>
      <c r="D9" s="33" t="s">
        <v>19</v>
      </c>
    </row>
    <row r="10" ht="32" customHeight="1" spans="1:4" x14ac:dyDescent="0.25">
      <c r="A10" s="30">
        <v>6</v>
      </c>
      <c r="B10" s="31" t="s">
        <v>76</v>
      </c>
      <c r="C10" s="32" t="s">
        <v>71</v>
      </c>
      <c r="D10" s="33" t="s">
        <v>19</v>
      </c>
    </row>
    <row r="11" ht="32" customHeight="1" spans="1:4" x14ac:dyDescent="0.25">
      <c r="A11" s="30">
        <v>7</v>
      </c>
      <c r="B11" s="31" t="s">
        <v>77</v>
      </c>
      <c r="C11" s="32" t="s">
        <v>71</v>
      </c>
      <c r="D11" s="33" t="s">
        <v>19</v>
      </c>
    </row>
    <row r="12" ht="32" customHeight="1" spans="1:4" x14ac:dyDescent="0.25">
      <c r="A12" s="30">
        <v>8</v>
      </c>
      <c r="B12" s="31" t="s">
        <v>78</v>
      </c>
      <c r="C12" s="32" t="s">
        <v>71</v>
      </c>
      <c r="D12" s="33" t="s">
        <v>19</v>
      </c>
    </row>
    <row r="13" ht="32" customHeight="1" spans="1:4" x14ac:dyDescent="0.25">
      <c r="A13" s="30">
        <v>9</v>
      </c>
      <c r="B13" s="31" t="s">
        <v>79</v>
      </c>
      <c r="C13" s="32" t="s">
        <v>71</v>
      </c>
      <c r="D13" s="33" t="s">
        <v>19</v>
      </c>
    </row>
    <row r="14" ht="32" customHeight="1" spans="1:4" x14ac:dyDescent="0.25">
      <c r="A14" s="30">
        <v>10</v>
      </c>
      <c r="B14" s="31" t="s">
        <v>80</v>
      </c>
      <c r="C14" s="32" t="s">
        <v>71</v>
      </c>
      <c r="D14" s="33" t="s">
        <v>19</v>
      </c>
    </row>
    <row r="16" spans="2:2" x14ac:dyDescent="0.25">
      <c r="B16" s="34">
        <f>COUNTIF(C5:C14,"Oui")&amp;" point(s) sur 10 vérifié(s)"</f>
      </c>
    </row>
  </sheetData>
  <mergeCells count="2">
    <mergeCell ref="A1:D1"/>
    <mergeCell ref="A2:D2"/>
  </mergeCells>
  <conditionalFormatting sqref="C5:C14">
    <cfRule type="cellIs" dxfId="0" priority="1" operator="equal">
      <formula>"Oui"</formula>
    </cfRule>
  </conditionalFormatting>
  <dataValidations count="1">
    <dataValidation type="list" allowBlank="1" showErrorMessage="1" errorTitle="Fait ?" error="Choisissez Oui ou Non." sqref="C5:C14">
      <formula1>"Oui,Non"</formula1>
    </dataValidation>
  </dataValidations>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2D7FF9"/>
  </sheetPr>
  <dimension ref="A1:A8"/>
  <sheetViews>
    <sheetView workbookViewId="0" showGridLines="0"/>
  </sheetViews>
  <sheetFormatPr defaultRowHeight="15" outlineLevelRow="0" outlineLevelCol="0" x14ac:dyDescent="55"/>
  <cols>
    <col min="1" max="1" width="120" customWidth="1"/>
  </cols>
  <sheetData>
    <row r="1" ht="34" customHeight="1" spans="1:1" x14ac:dyDescent="0.25">
      <c r="A1" s="1" t="s">
        <v>81</v>
      </c>
    </row>
    <row r="2" ht="22" customHeight="1" spans="1:1" x14ac:dyDescent="0.25">
      <c r="A2" s="2" t="s">
        <v>1</v>
      </c>
    </row>
    <row r="4" ht="24" customHeight="1" spans="1:1" x14ac:dyDescent="0.25">
      <c r="A4" s="35" t="s">
        <v>82</v>
      </c>
    </row>
    <row r="5" ht="92" customHeight="1" spans="1:1" x14ac:dyDescent="0.25">
      <c r="A5" s="36" t="s">
        <v>83</v>
      </c>
    </row>
    <row r="6" ht="24" customHeight="1" spans="1:1" x14ac:dyDescent="0.25">
      <c r="A6" s="35" t="s">
        <v>84</v>
      </c>
    </row>
    <row r="7" ht="92" customHeight="1" spans="1:1" x14ac:dyDescent="0.25">
      <c r="A7" s="36" t="s">
        <v>85</v>
      </c>
    </row>
    <row r="8" ht="44" customHeight="1" spans="1:1" x14ac:dyDescent="0.25">
      <c r="A8" s="4" t="s">
        <v>86</v>
      </c>
    </row>
  </sheetData>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1121"/>
  </sheetPr>
  <dimension ref="A1:B9"/>
  <sheetViews>
    <sheetView workbookViewId="0" showGridLines="0"/>
  </sheetViews>
  <sheetFormatPr defaultRowHeight="15" outlineLevelRow="0" outlineLevelCol="0" x14ac:dyDescent="55"/>
  <cols>
    <col min="1" max="1" width="46" customWidth="1"/>
    <col min="2" max="2" width="92" customWidth="1"/>
  </cols>
  <sheetData>
    <row r="1" ht="34" customHeight="1" spans="1:2" x14ac:dyDescent="0.25">
      <c r="A1" s="1" t="s">
        <v>87</v>
      </c>
      <c r="B1" s="1"/>
    </row>
    <row r="2" ht="22" customHeight="1" spans="1:2" x14ac:dyDescent="0.25">
      <c r="A2" s="2" t="s">
        <v>1</v>
      </c>
      <c r="B2" s="2"/>
    </row>
    <row r="4" ht="20" customHeight="1" spans="1:2" x14ac:dyDescent="0.25">
      <c r="A4" s="37" t="s">
        <v>88</v>
      </c>
      <c r="B4" s="38" t="s">
        <v>89</v>
      </c>
    </row>
    <row r="5" ht="20" customHeight="1" spans="1:2" x14ac:dyDescent="0.25">
      <c r="A5" s="37" t="s">
        <v>90</v>
      </c>
      <c r="B5" s="38" t="s">
        <v>91</v>
      </c>
    </row>
    <row r="6" ht="20" customHeight="1" spans="1:2" x14ac:dyDescent="0.25">
      <c r="A6" s="37" t="s">
        <v>92</v>
      </c>
      <c r="B6" s="38" t="s">
        <v>93</v>
      </c>
    </row>
    <row r="7" ht="20" customHeight="1" spans="1:2" x14ac:dyDescent="0.25">
      <c r="A7" s="37" t="s">
        <v>94</v>
      </c>
      <c r="B7" s="38" t="s">
        <v>95</v>
      </c>
    </row>
    <row r="8" ht="20" customHeight="1" spans="1:2" x14ac:dyDescent="0.25">
      <c r="A8" s="37" t="s">
        <v>96</v>
      </c>
      <c r="B8" s="38" t="s">
        <v>97</v>
      </c>
    </row>
    <row r="9" ht="20" customHeight="1" spans="1:2" x14ac:dyDescent="0.25">
      <c r="A9" s="37" t="s">
        <v>98</v>
      </c>
      <c r="B9" s="38" t="s">
        <v>99</v>
      </c>
    </row>
  </sheetData>
  <mergeCells count="2">
    <mergeCell ref="A1:B1"/>
    <mergeCell ref="A2:B2"/>
  </mergeCells>
  <hyperlinks>
    <hyperlink ref="B4" r:id="rId1"/>
    <hyperlink ref="B5" r:id="rId2"/>
    <hyperlink ref="B6" r:id="rId3"/>
    <hyperlink ref="B7" r:id="rId4"/>
    <hyperlink ref="B8" r:id="rId5"/>
    <hyperlink ref="B9" r:id="rId6"/>
  </hyperlinks>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Guide</vt:lpstr>
      <vt:lpstr>Coût rendu</vt:lpstr>
      <vt:lpstr>Check-list</vt:lpstr>
      <vt:lpstr>Message</vt:lpstr>
      <vt:lpstr>Sources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China Sourcing &amp; Development</dc:creator>
  <dc:title>Calculateur du coût rendu d'une commande Alibaba</dc:title>
  <dc:subject/>
  <dc:description/>
  <cp:keywords/>
  <cp:category/>
  <cp:lastModifiedBy>Unknown</cp:lastModifiedBy>
  <dcterms:created xsi:type="dcterms:W3CDTF">2026-10-14T01:28:35Z</dcterms:created>
  <dcterms:modified xsi:type="dcterms:W3CDTF">2026-10-14T01:28:35Z</dcterms:modified>
</cp:coreProperties>
</file>