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Guide" state="visible" r:id="rId4"/>
    <sheet sheetId="2" name="Fiche produit" state="visible" r:id="rId5"/>
    <sheet sheetId="3" name="Message" state="visible" r:id="rId6"/>
    <sheet sheetId="4" name="Devis" state="visible" r:id="rId7"/>
    <sheet sheetId="5" name="Coût rendu" state="visible" r:id="rId8"/>
    <sheet sheetId="6" name="Essais et check-list" state="visible" r:id="rId9"/>
    <sheet sheetId="7" name="Sources" state="visible" r:id="rId10"/>
  </sheets>
  <calcPr calcId="171027" fullCalcOnLoad="1"/>
</workbook>
</file>

<file path=xl/sharedStrings.xml><?xml version="1.0" encoding="utf-8"?>
<sst xmlns="http://schemas.openxmlformats.org/spreadsheetml/2006/main" count="223" uniqueCount="195">
  <si>
    <t xml:space="preserve">  Kit d'achat de bijoux en acier inoxydable</t>
  </si>
  <si>
    <t xml:space="preserve">  China Sourcing &amp; Development, gestioncsnd.com, version du 16/10/2026</t>
  </si>
  <si>
    <t>1</t>
  </si>
  <si>
    <t>Onglet « Fiche produit » : une ligne par modèle, en français et en anglais. Écrivez la nuance en toutes lettres (316L, 1.4404) : un « stainless steel » sans précision peut être du 201. Envoyez la même fiche à 3 à 5 fournisseurs.</t>
  </si>
  <si>
    <t>2</t>
  </si>
  <si>
    <t>Onglet « Message » : le premier message à envoyer avec la fiche, en anglais, avec sa traduction en français.</t>
  </si>
  <si>
    <t>3</t>
  </si>
  <si>
    <t>Onglet « Devis » : comparez les réponses sur les mêmes critères (nuance écrite, finition détaillée, minimum par modèle et par couleur, délai, prix d'échantillon, rapports d'essai, fabricant ou négociant).</t>
  </si>
  <si>
    <t>4</t>
  </si>
  <si>
    <t>Onglet « Coût rendu » : remplacez les cellules bleues par vos devis et le cours du jour de la BCE. Le coût par pièce, par modèle et au réassort se calcule tout seul.</t>
  </si>
  <si>
    <t>5</t>
  </si>
  <si>
    <t>Onglet « Essais et check-list » : les limites REACH à exiger dans le rapport d'essai, les sept points à vérifier avant de payer et le dossier à garder pour chaque modèle.</t>
  </si>
  <si>
    <t>!</t>
  </si>
  <si>
    <t>Les valeurs déjà saisies sont l'exemple du guide (600 bagues en acier 316L dorées PVD et 400 colliers). Seuls le cours de change (BCE) et le droit de douane (TARIC) sont des données officielles ; les prix, le transport, le dédouanement, les échantillons et l'essai en laboratoire sont des hypothèses à remplacer par vos devis.</t>
  </si>
  <si>
    <t>Guide complet : https://gestioncsnd.com/blog/grossiste-bijoux-acier-inoxydable/</t>
  </si>
  <si>
    <t xml:space="preserve">  Fiche produit à envoyer aux fournisseurs (français / anglais)</t>
  </si>
  <si>
    <t>Une ligne par modèle. Nuance : 316L (1.4404) pour tout ce qui touche la peau longtemps ou se mouille ; 304 (1.4301) pour les pièces peu exposées. Pour une dorure galvanique, exigez une sous-couche sans nickel. Lignes 6 et 7 : l'exemple du guide, à remplacer.</t>
  </si>
  <si>
    <t>N°</t>
  </si>
  <si>
    <t xml:space="preserve">Référence
Reference</t>
  </si>
  <si>
    <t xml:space="preserve">Type de bijou
Item</t>
  </si>
  <si>
    <t xml:space="preserve">Dimensions
Dimensions</t>
  </si>
  <si>
    <t xml:space="preserve">Poids (g)
Weight (g)</t>
  </si>
  <si>
    <t xml:space="preserve">Nuance d'acier
Steel grade</t>
  </si>
  <si>
    <t xml:space="preserve">Finition
Finish</t>
  </si>
  <si>
    <t xml:space="preserve">Couleur
Colour</t>
  </si>
  <si>
    <t xml:space="preserve">Sous-couche
Underlayer</t>
  </si>
  <si>
    <t xml:space="preserve">Fermoir
Clasp</t>
  </si>
  <si>
    <t xml:space="preserve">Emballage
Packaging</t>
  </si>
  <si>
    <t xml:space="preserve">Marquage, logo
Marking, logo</t>
  </si>
  <si>
    <t xml:space="preserve">Quantité
Quantity</t>
  </si>
  <si>
    <t>BG-01</t>
  </si>
  <si>
    <t>Bague / Ring</t>
  </si>
  <si>
    <t>316L (1.4404)</t>
  </si>
  <si>
    <t>Doré PVD / Gold PVD</t>
  </si>
  <si>
    <t>CL-01</t>
  </si>
  <si>
    <t>Collier / Necklace</t>
  </si>
  <si>
    <t>Le 201 (1.4372) est déconseillé au contact prolongé de la peau. Le 304, le 316L et le 201 se ressemblent à l'œil et réagissent peu à l'aimant : faites vérifier la nuance sur un échantillon par un laboratoire.</t>
  </si>
  <si>
    <t xml:space="preserve">  Premier message au fournisseur, à envoyer avec la fiche produit</t>
  </si>
  <si>
    <t>Message en anglais : remplacez les crochets</t>
  </si>
  <si>
    <t>Hello, we are a French company buying stainless steel jewellery for the European market. Please find attached our product sheet. Please quote, for each item: price per piece for [quantity 1] and [quantity 2] pcs, minimum order per model and per colour, production lead time, and sample price. The steel grade must be 316L (1.4404) and written on your quotation. For gold-coloured items, please state the process (PVD or electroplating), the colour and the underlayer: we require a nickel-free underlayer. Do you have test reports for nickel release (EN 1811:2023, and EN 12472:2020 for coated items), cadmium and lead, according to REACH Annex XVII? Are you the manufacturer? Please send your business license. Thank you.</t>
  </si>
  <si>
    <t>Ce qu'il dit, en français</t>
  </si>
  <si>
    <t>Bonjour, nous sommes une entreprise française qui achète des bijoux en acier inoxydable pour le marché européen. Vous trouverez ci-joint notre fiche produit. Merci de nous indiquer, pour chaque modèle : le prix par pièce pour [quantité 1] et [quantité 2] pièces, le minimum de commande par modèle et par couleur, le délai de production et le prix de l'échantillon. La nuance d'acier doit être du 316L (1.4404) et figurer sur votre devis. Pour les pièces dorées, merci de préciser le procédé (PVD ou galvanique), la couleur et la sous-couche : nous exigeons une sous-couche sans nickel. Avez-vous des rapports d'essai pour la libération du nickel (EN 1811:2023, et EN 12472:2020 pour les pièces revêtues), le cadmium et le plomb, selon l'annexe XVII du règlement REACH ? Êtes-vous le fabricant ? Merci de nous envoyer votre licence d'entreprise.</t>
  </si>
  <si>
    <t>Pourquoi ce message : il donne des devis comparables (même fiche, mêmes quantités) et fait le tri. Un fournisseur qui n'écrit pas la nuance ou ne parle pas des essais vous dit déjà beaucoup. Un rapport d'essai fait sur un autre produit ou à un autre nom ne vous couvre pas : faites tester votre échantillon validé.</t>
  </si>
  <si>
    <t xml:space="preserve">  Comparer les devis sur les mêmes critères</t>
  </si>
  <si>
    <t>Une colonne par fournisseur. Comparez au moins trois devis faits sur la même fiche produit. Un minimum de commande inférieur à 100 unités signale en général une société de négoce plutôt qu'un fabricant (Statrys, 2026) : ce n'est pas un défaut pour une première série.</t>
  </si>
  <si>
    <t>Critère</t>
  </si>
  <si>
    <t>Fournisseur 1</t>
  </si>
  <si>
    <t>Fournisseur 2</t>
  </si>
  <si>
    <t>Fournisseur 3</t>
  </si>
  <si>
    <t>Fournisseur 4</t>
  </si>
  <si>
    <t>Fournisseur 5</t>
  </si>
  <si>
    <t>Nom du fournisseur</t>
  </si>
  <si>
    <t>Lien ou contact</t>
  </si>
  <si>
    <t>Licence vérifiée : fabrication ou commerce ?</t>
  </si>
  <si>
    <t>Nuance écrite dans le devis (316L, 1.4404)</t>
  </si>
  <si>
    <t>Finition détaillée (procédé, couleur, sous-couche)</t>
  </si>
  <si>
    <t>Quantité, palier 1 (pièces)</t>
  </si>
  <si>
    <t>Prix par pièce, palier 1 ($)</t>
  </si>
  <si>
    <t>Quantité, palier 2 (pièces)</t>
  </si>
  <si>
    <t>Prix par pièce, palier 2 ($)</t>
  </si>
  <si>
    <t>Minimum par modèle (pièces)</t>
  </si>
  <si>
    <t>Minimum par couleur (pièces)</t>
  </si>
  <si>
    <t>Délai de production</t>
  </si>
  <si>
    <t>Prix de l'échantillon ($)</t>
  </si>
  <si>
    <t>Rapports d'essai nickel, cadmium, plomb disponibles</t>
  </si>
  <si>
    <t>Rapport à votre référence possible</t>
  </si>
  <si>
    <t>Notes</t>
  </si>
  <si>
    <t>Vérifiez la licence d'entreprise du fournisseur retenu pour savoir s'il fabrique ou s'il revend, puis commandez des échantillons à deux fournisseurs avant toute commande.</t>
  </si>
  <si>
    <t xml:space="preserve">  Coût rendu d'une commande de bijoux en acier, livrée en France</t>
  </si>
  <si>
    <t>VOS DONNÉES : cellules bleues à remplacer (valeurs = exemple du guide)</t>
  </si>
  <si>
    <t>Modèle A</t>
  </si>
  <si>
    <t>Bagues 316L dorées PVD (exemple)</t>
  </si>
  <si>
    <t>Texte libre.</t>
  </si>
  <si>
    <t>Modèle A : quantité (pièces)</t>
  </si>
  <si>
    <t/>
  </si>
  <si>
    <t>Modèle A : prix affiché par pièce, en $ (départ usine)</t>
  </si>
  <si>
    <t>Hypothèse de l'exemple : remplacez par votre devis.</t>
  </si>
  <si>
    <t>Modèle B</t>
  </si>
  <si>
    <t>Colliers (exemple)</t>
  </si>
  <si>
    <t>Texte libre. Mettez 0 en quantité si vous n'avez qu'un modèle.</t>
  </si>
  <si>
    <t>Modèle B : quantité (pièces)</t>
  </si>
  <si>
    <t>Modèle B : prix affiché par pièce, en $ (départ usine)</t>
  </si>
  <si>
    <t>Cours du jour : 1 € = … $</t>
  </si>
  <si>
    <t>Cours de référence de la BCE du 15/10/2026. À mettre à jour (site de la BCE).</t>
  </si>
  <si>
    <t>Poids de l'envoi, en kg</t>
  </si>
  <si>
    <t>Hypothèse de l'exemple (envoi aérien express).</t>
  </si>
  <si>
    <t>Transport express porte à porte, en € par kg</t>
  </si>
  <si>
    <t>Hypothèse de l'exemple : devis de votre transporteur.</t>
  </si>
  <si>
    <t>Droit de douane (TARIC), en %</t>
  </si>
  <si>
    <t>4 % pour les bijoux fantaisie en métal commun importés de Chine (7117 19 00, TARIC au 15/10/2026).</t>
  </si>
  <si>
    <t>Frais de dédouanement, en €</t>
  </si>
  <si>
    <t>Hypothèse de l'exemple : forfait du transporteur.</t>
  </si>
  <si>
    <t>Échantillons et envoi, en €</t>
  </si>
  <si>
    <t>Hypothèse de l'exemple (2 fournisseurs).</t>
  </si>
  <si>
    <t>Essai en laboratoire nickel, cadmium, plomb, en €</t>
  </si>
  <si>
    <t>Hypothèse de l'exemple : sur devis du laboratoire.</t>
  </si>
  <si>
    <t>TVA à l'import, en %</t>
  </si>
  <si>
    <t>Taux normal en France. Autoliquidée et récupérable pour une entreprise assujettie.</t>
  </si>
  <si>
    <t>RÉSULTAT (calculé tout seul)</t>
  </si>
  <si>
    <t>Marchandise, en €</t>
  </si>
  <si>
    <t>Quantités × prix affichés, convertis au cours du jour.</t>
  </si>
  <si>
    <t>Transport, en €</t>
  </si>
  <si>
    <t>Poids × tarif au kg.</t>
  </si>
  <si>
    <t>Valeur en douane (base du droit, ne s'additionne pas)</t>
  </si>
  <si>
    <t>Marchandise + transport, compté en entier par prudence.</t>
  </si>
  <si>
    <t>Droit de douane, en €</t>
  </si>
  <si>
    <t>Échantillons et essai en laboratoire, en €</t>
  </si>
  <si>
    <t>Seulement pour une première commande.</t>
  </si>
  <si>
    <t>TVA à l'import (autoliquidée, hors coût)</t>
  </si>
  <si>
    <t>Pas un coût pour une entreprise assujettie, à condition de l'autoliquider.</t>
  </si>
  <si>
    <t>Coût rendu, hors TVA</t>
  </si>
  <si>
    <t>COÛT RENDU PAR PIÈCE (moyenne)</t>
  </si>
  <si>
    <t>Le chiffre à comparer à votre prix de vente.</t>
  </si>
  <si>
    <t>Écart entre prix affiché et coût rendu</t>
  </si>
  <si>
    <t>Ce que coûtent le transport, la douane, les échantillons et les essais.</t>
  </si>
  <si>
    <t>Modèle A : coût rendu par pièce</t>
  </si>
  <si>
    <t>Réparti au prorata du prix d'achat.</t>
  </si>
  <si>
    <t>Modèle B : coût rendu par pièce</t>
  </si>
  <si>
    <t>Au réassort (sans échantillons ni essai) : total</t>
  </si>
  <si>
    <t>Même modèle, mêmes quantités.</t>
  </si>
  <si>
    <t>Au réassort : coût rendu par pièce (moyenne)</t>
  </si>
  <si>
    <t>Au réassort : écart avec le prix affiché</t>
  </si>
  <si>
    <t>Cours : BCE. Droit : TARIC, code 7117 19 00 (bijoux fantaisie en métal commun), relevé le 15/10/2026. Le droit de 3 € par article des petits envois ne concerne que les envois postaux ou par un vendeur inscrit au guichet IOSS, pas une commande de gros dédouanée normalement. Les bijoux en argent ou en or relèvent d'autres codes.</t>
  </si>
  <si>
    <t xml:space="preserve">  Essais à exiger, check-list avant de payer, dossier par modèle</t>
  </si>
  <si>
    <t>LIMITES REACH (ANNEXE XVII) À RETROUVER DANS LE RAPPORT D'ESSAI</t>
  </si>
  <si>
    <t>Substance</t>
  </si>
  <si>
    <t>Limite</t>
  </si>
  <si>
    <t>Ce qui est visé</t>
  </si>
  <si>
    <t>Méthode d'essai</t>
  </si>
  <si>
    <t>Nickel (entrée 27)</t>
  </si>
  <si>
    <t>0,5 µg/cm²/semaine</t>
  </si>
  <si>
    <t>Toute partie en contact direct et prolongé avec la peau</t>
  </si>
  <si>
    <t>EN 1811:2023 (+ EN 12472:2020 si revêtu)</t>
  </si>
  <si>
    <t>0,2 µg/cm²/semaine</t>
  </si>
  <si>
    <t>Tiges introduites dans une partie percée du corps (puces d'oreilles, piercings)</t>
  </si>
  <si>
    <t>EN 1811:2023</t>
  </si>
  <si>
    <t>Cadmium (entrée 23)</t>
  </si>
  <si>
    <t>0,01 % en poids</t>
  </si>
  <si>
    <t>Parties métalliques du bijou</t>
  </si>
  <si>
    <t>Analyse chimique en laboratoire</t>
  </si>
  <si>
    <t>Plomb (entrée 63)</t>
  </si>
  <si>
    <t>0,05 % en poids</t>
  </si>
  <si>
    <t>Chaque partie du bijou, y compris non métallique</t>
  </si>
  <si>
    <t>Pour toute pièce revêtue (dorée), demandez un essai après usure simulée (EN 12472:2020), pas seulement un essai sur le bijou neuf. Le rapport doit venir d'un laboratoire indépendant et porter sur votre référence : un certificat établi sur un autre produit ou à un autre nom ne vous couvre pas.</t>
  </si>
  <si>
    <t>CHECK-LIST AVANT DE COMMANDER</t>
  </si>
  <si>
    <t>Point à vérifier</t>
  </si>
  <si>
    <t>Ce qu'il faut obtenir</t>
  </si>
  <si>
    <t>Pourquoi</t>
  </si>
  <si>
    <t>Fait ?</t>
  </si>
  <si>
    <t>Nuance d'acier</t>
  </si>
  <si>
    <t>« 316L (1.4404) » écrit dans le devis et le contrat</t>
  </si>
  <si>
    <t>Un « stainless steel » sans précision peut être du 201</t>
  </si>
  <si>
    <t>Non</t>
  </si>
  <si>
    <t>Finition</t>
  </si>
  <si>
    <t>Procédé (PVD, galvanique), couleur, sous-couche sans nickel</t>
  </si>
  <si>
    <t>La dorure masque le métal de base jusqu'à l'usure</t>
  </si>
  <si>
    <t>Échantillon</t>
  </si>
  <si>
    <t>Échantillon validé, conservé comme référence</t>
  </si>
  <si>
    <t>Base du contrôle avant expédition</t>
  </si>
  <si>
    <t>Rapport d'essai</t>
  </si>
  <si>
    <t>Laboratoire indépendant, à votre référence, nickel, cadmium, plomb</t>
  </si>
  <si>
    <t>Seule preuve de conformité REACH</t>
  </si>
  <si>
    <t>Code douanier</t>
  </si>
  <si>
    <t>7117 19 00, droit de 4 % (TARIC)</t>
  </si>
  <si>
    <t>Calcul juste du coût rendu</t>
  </si>
  <si>
    <t>Coût rendu</t>
  </si>
  <si>
    <t>Transport, droit, dédouanement, essais (onglet « Coût rendu »)</t>
  </si>
  <si>
    <t>Prix de vente fixé sur le vrai coût</t>
  </si>
  <si>
    <t>Étiquetage</t>
  </si>
  <si>
    <t>Matière et finition exactes, coordonnées de l'importateur</t>
  </si>
  <si>
    <t>Appellations contrôlées par la DGCCRF</t>
  </si>
  <si>
    <t>DOSSIER À GARDER POUR CHAQUE MODÈLE</t>
  </si>
  <si>
    <t>Le devis du fournisseur retenu</t>
  </si>
  <si>
    <t>Le bon de commande (nuance, finition, essais, tolérances, emballage, pénalités en cas d'écart)</t>
  </si>
  <si>
    <t>La photo de l'échantillon validé</t>
  </si>
  <si>
    <t>Le rapport d'essai à votre référence</t>
  </si>
  <si>
    <t>Le certificat de la matière première</t>
  </si>
  <si>
    <t>En cas de contrôle, c'est ce dossier qu'on vous demandera, et c'est lui qui permet de réclamer à l'usine si une série dérive.</t>
  </si>
  <si>
    <t xml:space="preserve">  Sources (relevées les 15 et 16 octobre 2026)</t>
  </si>
  <si>
    <t>Droit de douane : TARIC 7117 19 00 90</t>
  </si>
  <si>
    <t>https://ec.europa.eu/taxation_customs/dds2/taric/measures.jsp?Lang=fr&amp;Taric=7117190090&amp;Area=CN</t>
  </si>
  <si>
    <t>Méthodes d'essai du nickel (JOUE du 20/12/2023)</t>
  </si>
  <si>
    <t>https://eur-lex.europa.eu/legal-content/FR/TXT/?uri=CELEX:52023XC01604</t>
  </si>
  <si>
    <t>Limites nickel, cadmium, plomb (douanes finlandaises)</t>
  </si>
  <si>
    <t>https://tulli.fi/en/web/tullilaboratorio/consumer-goods/inauthentic-jewellery</t>
  </si>
  <si>
    <t>Contrôles des bijoux fantaisie (DGCCRF)</t>
  </si>
  <si>
    <t>https://www.economie.gouv.fr/node/3232110</t>
  </si>
  <si>
    <t>Compositions des nuances d'acier (Outokumpu)</t>
  </si>
  <si>
    <t>https://www.outokumpu.com/-/media/from-sharepoint/documents/product/outokumpu-steel-grades-properties-global-standards.pdf</t>
  </si>
  <si>
    <t>Minimum de commande et négociants (Statrys)</t>
  </si>
  <si>
    <t>https://statrys.com/fr/blog/agent-approvisionnement-chine</t>
  </si>
  <si>
    <t>Cours de référence euro-dollar (BCE)</t>
  </si>
  <si>
    <t>https://www.ecb.europa.eu/stats/policy_and_exchange_rates/euro_reference_exchange_rates/html/eurofxref-graph-usd.en.html</t>
  </si>
  <si>
    <t>Le guide complet</t>
  </si>
  <si>
    <t>https://gestioncsnd.com/blog/grossiste-bijoux-acier-inoxydable/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</si>
</sst>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0 &quot;$&quot;"/>
    <numFmt numFmtId="165" formatCode="0.0000"/>
    <numFmt numFmtId="166" formatCode="0.0"/>
    <numFmt numFmtId="167" formatCode="0.00 &quot;€&quot;"/>
    <numFmt numFmtId="168" formatCode="0.0%"/>
    <numFmt numFmtId="169" formatCode="#,##0.00 &quot;€&quot;"/>
    <numFmt numFmtId="170" formatCode="+0%;-0%"/>
  </numFmts>
  <fonts count="18" x14ac:knownFonts="1">
    <font>
      <color theme="1"/>
      <family val="2"/>
      <scheme val="minor"/>
      <sz val="11"/>
      <name val="Calibri"/>
    </font>
    <font>
      <b/>
      <color rgb="FFFFFFFF"/>
      <sz val="15"/>
      <name val="Arial"/>
    </font>
    <font>
      <color rgb="FF9FC3FB"/>
      <sz val="10"/>
      <name val="Arial"/>
    </font>
    <font>
      <b/>
      <color rgb="FF2D7FF9"/>
      <sz val="12"/>
      <name val="Arial"/>
    </font>
    <font>
      <color rgb="FF001121"/>
      <sz val="11"/>
      <name val="Arial"/>
    </font>
    <font>
      <color rgb="FF5A6475"/>
      <sz val="10"/>
      <name val="Arial"/>
    </font>
    <font>
      <i/>
      <color rgb="FF5A6475"/>
      <sz val="9"/>
      <name val="Arial"/>
    </font>
    <font>
      <b/>
      <color rgb="FFFFFFFF"/>
      <sz val="10"/>
      <name val="Arial"/>
    </font>
    <font>
      <b/>
      <color rgb="FF2D7FF9"/>
      <sz val="10"/>
      <name val="Arial"/>
    </font>
    <font>
      <color rgb="FF001121"/>
      <sz val="10"/>
      <name val="Arial"/>
    </font>
    <font>
      <b/>
      <color rgb="FF2D7FF9"/>
      <sz val="11"/>
      <name val="Arial"/>
    </font>
    <font>
      <b/>
      <color rgb="FF001121"/>
      <sz val="11"/>
      <name val="Arial"/>
    </font>
    <font>
      <i/>
      <color rgb="FF5A6475"/>
      <sz val="10"/>
      <name val="Arial"/>
    </font>
    <font>
      <i/>
      <color rgb="FF5A6475"/>
      <sz val="11"/>
      <name val="Arial"/>
    </font>
    <font>
      <b/>
      <color rgb="FF001121"/>
      <sz val="10"/>
      <name val="Arial"/>
    </font>
    <font>
      <b/>
      <color rgb="FF001121"/>
      <sz val="12"/>
      <name val="Arial"/>
    </font>
    <font>
      <b/>
      <color rgb="FF001121"/>
      <sz val="14"/>
      <name val="Arial"/>
    </font>
    <font>
      <u/>
      <color rgb="FF2D7FF9"/>
      <sz val="10"/>
      <name val="Arial"/>
    </font>
  </fonts>
  <fills count="7">
    <fill>
      <patternFill patternType="none"/>
    </fill>
    <fill>
      <patternFill patternType="gray125"/>
    </fill>
    <fill>
      <patternFill patternType="solid">
        <fgColor rgb="FF001121"/>
      </patternFill>
    </fill>
    <fill>
      <patternFill patternType="solid">
        <fgColor rgb="FF2D7FF9"/>
      </patternFill>
    </fill>
    <fill>
      <patternFill patternType="solid">
        <fgColor rgb="FFEAF2FE"/>
      </patternFill>
    </fill>
    <fill>
      <patternFill patternType="solid">
        <fgColor rgb="FFF5F7FA"/>
      </patternFill>
    </fill>
    <fill>
      <patternFill patternType="solid">
        <fgColor rgb="FFE6F6EC"/>
      </patternFill>
    </fill>
  </fills>
  <borders count="2">
    <border>
      <left/>
      <right/>
      <top/>
      <bottom/>
      <diagonal/>
    </border>
    <border>
      <left style="thin">
        <color rgb="FFB5B8BD"/>
      </left>
      <right style="thin">
        <color rgb="FFB5B8BD"/>
      </right>
      <top style="thin">
        <color rgb="FFB5B8BD"/>
      </top>
      <bottom style="thin">
        <color rgb="FFB5B8BD"/>
      </bottom>
      <diagonal/>
    </border>
  </borders>
  <cellStyleXfs count="1">
    <xf numFmtId="0" fontId="0" fillId="0" borderId="0"/>
  </cellStyleXfs>
  <cellXfs count="46">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0" borderId="0" xfId="0" applyFont="1" applyAlignment="1">
      <alignment horizontal="center" vertical="top"/>
    </xf>
    <xf numFmtId="0" fontId="4" fillId="0" borderId="0" xfId="0" applyFont="1" applyAlignment="1">
      <alignment vertical="top" wrapText="1"/>
    </xf>
    <xf numFmtId="0" fontId="5" fillId="0" borderId="0" xfId="0" applyFont="1"/>
    <xf numFmtId="0" fontId="6" fillId="0" borderId="0" xfId="0" applyFont="1" applyAlignment="1">
      <alignment vertical="top" wrapText="1"/>
    </xf>
    <xf numFmtId="0" fontId="7" fillId="3"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3" fontId="9" fillId="4" borderId="1" xfId="0" applyNumberFormat="1" applyFont="1" applyFill="1" applyBorder="1" applyAlignment="1" applyProtection="1">
      <alignment horizontal="right" vertical="center" wrapText="1"/>
      <protection locked="0"/>
    </xf>
    <xf numFmtId="0" fontId="10" fillId="0" borderId="0" xfId="0" applyFont="1" applyAlignment="1">
      <alignment vertical="top" wrapText="1"/>
    </xf>
    <xf numFmtId="0" fontId="4" fillId="5" borderId="1" xfId="0" applyFont="1" applyFill="1" applyBorder="1" applyAlignment="1">
      <alignment vertical="top" wrapText="1"/>
    </xf>
    <xf numFmtId="0" fontId="9" fillId="0" borderId="1" xfId="0" applyFont="1" applyBorder="1" applyAlignment="1">
      <alignment vertical="center" wrapText="1"/>
    </xf>
    <xf numFmtId="49" fontId="9" fillId="4" borderId="1" xfId="0" applyNumberFormat="1" applyFont="1" applyFill="1" applyBorder="1" applyAlignment="1" applyProtection="1">
      <alignment vertical="center" wrapText="1"/>
      <protection locked="0"/>
    </xf>
    <xf numFmtId="3" fontId="9" fillId="4" borderId="1" xfId="0" applyNumberFormat="1" applyFont="1" applyFill="1" applyBorder="1" applyAlignment="1" applyProtection="1">
      <alignment vertical="center" wrapText="1"/>
      <protection locked="0"/>
    </xf>
    <xf numFmtId="164" fontId="9" fillId="4" borderId="1" xfId="0" applyNumberFormat="1" applyFont="1" applyFill="1" applyBorder="1" applyAlignment="1" applyProtection="1">
      <alignment vertical="center" wrapText="1"/>
      <protection locked="0"/>
    </xf>
    <xf numFmtId="0" fontId="10" fillId="0" borderId="0" xfId="0" applyFont="1" applyAlignment="1">
      <alignment vertical="bottom"/>
    </xf>
    <xf numFmtId="0" fontId="9" fillId="0" borderId="0" xfId="0" applyFont="1" applyAlignment="1">
      <alignment vertical="center" wrapText="1"/>
    </xf>
    <xf numFmtId="49" fontId="11" fillId="4" borderId="1" xfId="0" applyNumberFormat="1" applyFont="1" applyFill="1" applyBorder="1" applyAlignment="1" applyProtection="1">
      <alignment horizontal="left" vertical="center" wrapText="1"/>
      <protection locked="0"/>
    </xf>
    <xf numFmtId="0" fontId="6" fillId="0" borderId="0" xfId="0" applyFont="1" applyAlignment="1">
      <alignment vertical="center" wrapText="1"/>
    </xf>
    <xf numFmtId="3" fontId="11" fillId="4" borderId="1" xfId="0" applyNumberFormat="1" applyFont="1" applyFill="1" applyBorder="1" applyAlignment="1" applyProtection="1">
      <alignment horizontal="right" vertical="center" wrapText="1"/>
      <protection locked="0"/>
    </xf>
    <xf numFmtId="164" fontId="11" fillId="4" borderId="1" xfId="0" applyNumberFormat="1" applyFont="1" applyFill="1" applyBorder="1" applyAlignment="1" applyProtection="1">
      <alignment horizontal="right" vertical="center" wrapText="1"/>
      <protection locked="0"/>
    </xf>
    <xf numFmtId="165" fontId="11" fillId="4" borderId="1" xfId="0" applyNumberFormat="1" applyFont="1" applyFill="1" applyBorder="1" applyAlignment="1" applyProtection="1">
      <alignment horizontal="right" vertical="center" wrapText="1"/>
      <protection locked="0"/>
    </xf>
    <xf numFmtId="166" fontId="11" fillId="4" borderId="1" xfId="0" applyNumberFormat="1" applyFont="1" applyFill="1" applyBorder="1" applyAlignment="1" applyProtection="1">
      <alignment horizontal="right" vertical="center" wrapText="1"/>
      <protection locked="0"/>
    </xf>
    <xf numFmtId="167" fontId="11" fillId="4" borderId="1" xfId="0" applyNumberFormat="1" applyFont="1" applyFill="1" applyBorder="1" applyAlignment="1" applyProtection="1">
      <alignment horizontal="right" vertical="center" wrapText="1"/>
      <protection locked="0"/>
    </xf>
    <xf numFmtId="168" fontId="11" fillId="4" borderId="1" xfId="0" applyNumberFormat="1" applyFont="1" applyFill="1" applyBorder="1" applyAlignment="1" applyProtection="1">
      <alignment horizontal="right" vertical="center" wrapText="1"/>
      <protection locked="0"/>
    </xf>
    <xf numFmtId="169" fontId="11" fillId="4" borderId="1" xfId="0" applyNumberFormat="1" applyFont="1" applyFill="1" applyBorder="1" applyAlignment="1" applyProtection="1">
      <alignment horizontal="right" vertical="center" wrapText="1"/>
      <protection locked="0"/>
    </xf>
    <xf numFmtId="9" fontId="11" fillId="4" borderId="1" xfId="0" applyNumberFormat="1" applyFont="1" applyFill="1" applyBorder="1" applyAlignment="1" applyProtection="1">
      <alignment horizontal="right" vertical="center" wrapText="1"/>
      <protection locked="0"/>
    </xf>
    <xf numFmtId="169" fontId="11" fillId="5" borderId="1" xfId="0" applyNumberFormat="1" applyFont="1" applyFill="1" applyBorder="1" applyAlignment="1">
      <alignment horizontal="right" vertical="center"/>
    </xf>
    <xf numFmtId="0" fontId="12" fillId="0" borderId="0" xfId="0" applyFont="1" applyAlignment="1">
      <alignment vertical="center" wrapText="1"/>
    </xf>
    <xf numFmtId="169" fontId="13" fillId="5" borderId="1" xfId="0" applyNumberFormat="1" applyFont="1" applyFill="1" applyBorder="1" applyAlignment="1">
      <alignment horizontal="right" vertical="center"/>
    </xf>
    <xf numFmtId="0" fontId="14" fillId="0" borderId="0" xfId="0" applyFont="1" applyAlignment="1">
      <alignment vertical="center" wrapText="1"/>
    </xf>
    <xf numFmtId="0" fontId="15" fillId="0" borderId="0" xfId="0" applyFont="1" applyAlignment="1">
      <alignment vertical="center" wrapText="1"/>
    </xf>
    <xf numFmtId="167" fontId="16" fillId="6" borderId="1" xfId="0" applyNumberFormat="1" applyFont="1" applyFill="1" applyBorder="1" applyAlignment="1">
      <alignment horizontal="right" vertical="center"/>
    </xf>
    <xf numFmtId="170" fontId="11" fillId="5" borderId="1" xfId="0" applyNumberFormat="1" applyFont="1" applyFill="1" applyBorder="1" applyAlignment="1">
      <alignment horizontal="right" vertical="center"/>
    </xf>
    <xf numFmtId="167" fontId="11" fillId="5" borderId="1" xfId="0" applyNumberFormat="1" applyFont="1" applyFill="1" applyBorder="1" applyAlignment="1">
      <alignment horizontal="right" vertical="center"/>
    </xf>
    <xf numFmtId="0" fontId="9" fillId="5" borderId="1" xfId="0" applyFont="1" applyFill="1" applyBorder="1" applyAlignment="1">
      <alignment vertical="center" wrapText="1"/>
    </xf>
    <xf numFmtId="0" fontId="14" fillId="5" borderId="1" xfId="0" applyFont="1" applyFill="1" applyBorder="1" applyAlignment="1">
      <alignment vertical="center" wrapText="1"/>
    </xf>
    <xf numFmtId="0" fontId="14" fillId="0" borderId="1" xfId="0" applyFont="1" applyBorder="1" applyAlignment="1">
      <alignment horizontal="left" vertical="center" wrapText="1"/>
    </xf>
    <xf numFmtId="0" fontId="9" fillId="0" borderId="1" xfId="0" applyFont="1" applyBorder="1" applyAlignment="1">
      <alignment horizontal="left" vertical="center" wrapText="1"/>
    </xf>
    <xf numFmtId="0" fontId="14" fillId="4" borderId="1" xfId="0" applyFont="1" applyFill="1" applyBorder="1" applyAlignment="1" applyProtection="1">
      <alignment horizontal="center" vertical="center" wrapText="1"/>
      <protection locked="0"/>
    </xf>
    <xf numFmtId="0" fontId="14" fillId="4" borderId="1" xfId="0" applyFont="1" applyFill="1" applyBorder="1" applyAlignment="1" applyProtection="1">
      <alignment horizontal="center" vertical="center"/>
      <protection locked="0"/>
    </xf>
    <xf numFmtId="0" fontId="11" fillId="0" borderId="0" xfId="0" applyFont="1"/>
    <xf numFmtId="0" fontId="9" fillId="0" borderId="0" xfId="0" applyFont="1"/>
    <xf numFmtId="0" fontId="17" fillId="0" borderId="0" xfId="0" applyFont="1"/>
  </cellXfs>
  <cellStyles count="1">
    <cellStyle name="Normal" xfId="0" builtinId="0"/>
  </cellStyles>
  <dxfs count="1">
    <dxf>
      <font>
        <b/>
        <color rgb="FF1E7B45"/>
      </font>
      <fill>
        <patternFill patternType="solid">
          <bgColor rgb="FFE6F6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ec.europa.eu/taxation_customs/dds2/taric/measures.jsp?Lang=fr&amp;Taric=7117190090&amp;Area=CN" TargetMode="External"/><Relationship Id="rId2" Type="http://schemas.openxmlformats.org/officeDocument/2006/relationships/hyperlink" Target="https://eur-lex.europa.eu/legal-content/FR/TXT/?uri=CELEX:52023XC01604" TargetMode="External"/><Relationship Id="rId3" Type="http://schemas.openxmlformats.org/officeDocument/2006/relationships/hyperlink" Target="https://tulli.fi/en/web/tullilaboratorio/consumer-goods/inauthentic-jewellery" TargetMode="External"/><Relationship Id="rId4" Type="http://schemas.openxmlformats.org/officeDocument/2006/relationships/hyperlink" Target="https://www.economie.gouv.fr/node/3232110" TargetMode="External"/><Relationship Id="rId5" Type="http://schemas.openxmlformats.org/officeDocument/2006/relationships/hyperlink" Target="https://www.outokumpu.com/-/media/from-sharepoint/documents/product/outokumpu-steel-grades-properties-global-standards.pdf" TargetMode="External"/><Relationship Id="rId6" Type="http://schemas.openxmlformats.org/officeDocument/2006/relationships/hyperlink" Target="https://statrys.com/fr/blog/agent-approvisionnement-chine" TargetMode="External"/><Relationship Id="rId7" Type="http://schemas.openxmlformats.org/officeDocument/2006/relationships/hyperlink" Target="https://www.ecb.europa.eu/stats/policy_and_exchange_rates/euro_reference_exchange_rates/html/eurofxref-graph-usd.en.html" TargetMode="External"/><Relationship Id="rId8" Type="http://schemas.openxmlformats.org/officeDocument/2006/relationships/hyperlink" Target="https://gestioncsnd.com/blog/grossiste-bijoux-acier-inoxyd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121"/>
  </sheetPr>
  <dimension ref="A1:B11"/>
  <sheetViews>
    <sheetView workbookViewId="0" showGridLines="0"/>
  </sheetViews>
  <sheetFormatPr defaultRowHeight="15" outlineLevelRow="0" outlineLevelCol="0" x14ac:dyDescent="55"/>
  <cols>
    <col min="1" max="1" width="6" customWidth="1"/>
    <col min="2" max="2" width="110" customWidth="1"/>
  </cols>
  <sheetData>
    <row r="1" ht="34" customHeight="1" spans="1:2" x14ac:dyDescent="0.25">
      <c r="A1" s="1" t="s">
        <v>0</v>
      </c>
      <c r="B1" s="1"/>
    </row>
    <row r="2" ht="22" customHeight="1" spans="1:2" x14ac:dyDescent="0.25">
      <c r="A2" s="2" t="s">
        <v>1</v>
      </c>
      <c r="B2" s="2"/>
    </row>
    <row r="4" ht="46" customHeight="1" spans="1:2" x14ac:dyDescent="0.25">
      <c r="A4" s="3" t="s">
        <v>2</v>
      </c>
      <c r="B4" s="4" t="s">
        <v>3</v>
      </c>
    </row>
    <row r="5" ht="32" customHeight="1" spans="1:2" x14ac:dyDescent="0.25">
      <c r="A5" s="3" t="s">
        <v>4</v>
      </c>
      <c r="B5" s="4" t="s">
        <v>5</v>
      </c>
    </row>
    <row r="6" ht="46" customHeight="1" spans="1:2" x14ac:dyDescent="0.25">
      <c r="A6" s="3" t="s">
        <v>6</v>
      </c>
      <c r="B6" s="4" t="s">
        <v>7</v>
      </c>
    </row>
    <row r="7" ht="46" customHeight="1" spans="1:2" x14ac:dyDescent="0.25">
      <c r="A7" s="3" t="s">
        <v>8</v>
      </c>
      <c r="B7" s="4" t="s">
        <v>9</v>
      </c>
    </row>
    <row r="8" ht="46" customHeight="1" spans="1:2" x14ac:dyDescent="0.25">
      <c r="A8" s="3" t="s">
        <v>10</v>
      </c>
      <c r="B8" s="4" t="s">
        <v>11</v>
      </c>
    </row>
    <row r="9" ht="46" customHeight="1" spans="1:2" x14ac:dyDescent="0.25">
      <c r="A9" s="3" t="s">
        <v>12</v>
      </c>
      <c r="B9" s="4" t="s">
        <v>13</v>
      </c>
    </row>
    <row r="11" spans="2:2" x14ac:dyDescent="0.25">
      <c r="B11" s="5" t="s">
        <v>14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M19"/>
  <sheetViews>
    <sheetView workbookViewId="0" showGridLines="0">
      <pane ySplit="5" topLeftCell="A6" activePane="bottomLeft" state="frozen"/>
      <selection pane="bottomLeft"/>
    </sheetView>
  </sheetViews>
  <sheetFormatPr defaultRowHeight="15" outlineLevelRow="0" outlineLevelCol="0" x14ac:dyDescent="55"/>
  <cols>
    <col min="1" max="1" width="5" customWidth="1"/>
    <col min="2" max="2" width="14" customWidth="1"/>
    <col min="3" max="4" width="16" customWidth="1"/>
    <col min="5" max="5" width="11" customWidth="1"/>
    <col min="6" max="6" width="16" customWidth="1"/>
    <col min="7" max="7" width="24" customWidth="1"/>
    <col min="8" max="8" width="12" customWidth="1"/>
    <col min="9" max="9" width="18" customWidth="1"/>
    <col min="10" max="10" width="14" customWidth="1"/>
    <col min="11" max="12" width="16" customWidth="1"/>
    <col min="13" max="13" width="11" customWidth="1"/>
  </cols>
  <sheetData>
    <row r="1" ht="34" customHeight="1" spans="1:13" x14ac:dyDescent="0.25">
      <c r="A1" s="1" t="s">
        <v>15</v>
      </c>
      <c r="B1" s="1"/>
      <c r="C1" s="1"/>
      <c r="D1" s="1"/>
      <c r="E1" s="1"/>
      <c r="F1" s="1"/>
      <c r="G1" s="1"/>
      <c r="H1" s="1"/>
      <c r="I1" s="1"/>
      <c r="J1" s="1"/>
      <c r="K1" s="1"/>
      <c r="L1" s="1"/>
      <c r="M1" s="1"/>
    </row>
    <row r="2" ht="22" customHeight="1" spans="1:13" x14ac:dyDescent="0.25">
      <c r="A2" s="2" t="s">
        <v>1</v>
      </c>
      <c r="B2" s="2"/>
      <c r="C2" s="2"/>
      <c r="D2" s="2"/>
      <c r="E2" s="2"/>
      <c r="F2" s="2"/>
      <c r="G2" s="2"/>
      <c r="H2" s="2"/>
      <c r="I2" s="2"/>
      <c r="J2" s="2"/>
      <c r="K2" s="2"/>
      <c r="L2" s="2"/>
      <c r="M2" s="2"/>
    </row>
    <row r="3" ht="30" customHeight="1" spans="1:13" x14ac:dyDescent="0.25">
      <c r="A3" s="6" t="s">
        <v>16</v>
      </c>
      <c r="B3" s="6"/>
      <c r="C3" s="6"/>
      <c r="D3" s="6"/>
      <c r="E3" s="6"/>
      <c r="F3" s="6"/>
      <c r="G3" s="6"/>
      <c r="H3" s="6"/>
      <c r="I3" s="6"/>
      <c r="J3" s="6"/>
      <c r="K3" s="6"/>
      <c r="L3" s="6"/>
      <c r="M3" s="6"/>
    </row>
    <row r="5" ht="34" customHeight="1" spans="1:13" x14ac:dyDescent="0.25">
      <c r="A5" s="7" t="s">
        <v>17</v>
      </c>
      <c r="B5" s="7" t="s">
        <v>18</v>
      </c>
      <c r="C5" s="7" t="s">
        <v>19</v>
      </c>
      <c r="D5" s="7" t="s">
        <v>20</v>
      </c>
      <c r="E5" s="7" t="s">
        <v>21</v>
      </c>
      <c r="F5" s="7" t="s">
        <v>22</v>
      </c>
      <c r="G5" s="7" t="s">
        <v>23</v>
      </c>
      <c r="H5" s="7" t="s">
        <v>24</v>
      </c>
      <c r="I5" s="7" t="s">
        <v>25</v>
      </c>
      <c r="J5" s="7" t="s">
        <v>26</v>
      </c>
      <c r="K5" s="7" t="s">
        <v>27</v>
      </c>
      <c r="L5" s="7" t="s">
        <v>28</v>
      </c>
      <c r="M5" s="7" t="s">
        <v>29</v>
      </c>
    </row>
    <row r="6" ht="24" customHeight="1" spans="1:13" x14ac:dyDescent="0.25">
      <c r="A6" s="8">
        <v>1</v>
      </c>
      <c r="B6" s="9" t="s">
        <v>30</v>
      </c>
      <c r="C6" s="9" t="s">
        <v>31</v>
      </c>
      <c r="D6" s="9"/>
      <c r="E6" s="9"/>
      <c r="F6" s="9" t="s">
        <v>32</v>
      </c>
      <c r="G6" s="9" t="s">
        <v>33</v>
      </c>
      <c r="H6" s="9"/>
      <c r="I6" s="9"/>
      <c r="J6" s="9"/>
      <c r="K6" s="9"/>
      <c r="L6" s="9"/>
      <c r="M6" s="10">
        <v>600</v>
      </c>
    </row>
    <row r="7" ht="24" customHeight="1" spans="1:13" x14ac:dyDescent="0.25">
      <c r="A7" s="8">
        <v>2</v>
      </c>
      <c r="B7" s="9" t="s">
        <v>34</v>
      </c>
      <c r="C7" s="9" t="s">
        <v>35</v>
      </c>
      <c r="D7" s="9"/>
      <c r="E7" s="9"/>
      <c r="F7" s="9"/>
      <c r="G7" s="9"/>
      <c r="H7" s="9"/>
      <c r="I7" s="9"/>
      <c r="J7" s="9"/>
      <c r="K7" s="9"/>
      <c r="L7" s="9"/>
      <c r="M7" s="10">
        <v>400</v>
      </c>
    </row>
    <row r="8" ht="24" customHeight="1" spans="1:13" x14ac:dyDescent="0.25">
      <c r="A8" s="8">
        <v>3</v>
      </c>
      <c r="B8" s="9"/>
      <c r="C8" s="9"/>
      <c r="D8" s="9"/>
      <c r="E8" s="9"/>
      <c r="F8" s="9"/>
      <c r="G8" s="9"/>
      <c r="H8" s="9"/>
      <c r="I8" s="9"/>
      <c r="J8" s="9"/>
      <c r="K8" s="9"/>
      <c r="L8" s="9"/>
      <c r="M8" s="10"/>
    </row>
    <row r="9" ht="24" customHeight="1" spans="1:13" x14ac:dyDescent="0.25">
      <c r="A9" s="8">
        <v>4</v>
      </c>
      <c r="B9" s="9"/>
      <c r="C9" s="9"/>
      <c r="D9" s="9"/>
      <c r="E9" s="9"/>
      <c r="F9" s="9"/>
      <c r="G9" s="9"/>
      <c r="H9" s="9"/>
      <c r="I9" s="9"/>
      <c r="J9" s="9"/>
      <c r="K9" s="9"/>
      <c r="L9" s="9"/>
      <c r="M9" s="10"/>
    </row>
    <row r="10" ht="24" customHeight="1" spans="1:13" x14ac:dyDescent="0.25">
      <c r="A10" s="8">
        <v>5</v>
      </c>
      <c r="B10" s="9"/>
      <c r="C10" s="9"/>
      <c r="D10" s="9"/>
      <c r="E10" s="9"/>
      <c r="F10" s="9"/>
      <c r="G10" s="9"/>
      <c r="H10" s="9"/>
      <c r="I10" s="9"/>
      <c r="J10" s="9"/>
      <c r="K10" s="9"/>
      <c r="L10" s="9"/>
      <c r="M10" s="10"/>
    </row>
    <row r="11" ht="24" customHeight="1" spans="1:13" x14ac:dyDescent="0.25">
      <c r="A11" s="8">
        <v>6</v>
      </c>
      <c r="B11" s="9"/>
      <c r="C11" s="9"/>
      <c r="D11" s="9"/>
      <c r="E11" s="9"/>
      <c r="F11" s="9"/>
      <c r="G11" s="9"/>
      <c r="H11" s="9"/>
      <c r="I11" s="9"/>
      <c r="J11" s="9"/>
      <c r="K11" s="9"/>
      <c r="L11" s="9"/>
      <c r="M11" s="10"/>
    </row>
    <row r="12" ht="24" customHeight="1" spans="1:13" x14ac:dyDescent="0.25">
      <c r="A12" s="8">
        <v>7</v>
      </c>
      <c r="B12" s="9"/>
      <c r="C12" s="9"/>
      <c r="D12" s="9"/>
      <c r="E12" s="9"/>
      <c r="F12" s="9"/>
      <c r="G12" s="9"/>
      <c r="H12" s="9"/>
      <c r="I12" s="9"/>
      <c r="J12" s="9"/>
      <c r="K12" s="9"/>
      <c r="L12" s="9"/>
      <c r="M12" s="10"/>
    </row>
    <row r="13" ht="24" customHeight="1" spans="1:13" x14ac:dyDescent="0.25">
      <c r="A13" s="8">
        <v>8</v>
      </c>
      <c r="B13" s="9"/>
      <c r="C13" s="9"/>
      <c r="D13" s="9"/>
      <c r="E13" s="9"/>
      <c r="F13" s="9"/>
      <c r="G13" s="9"/>
      <c r="H13" s="9"/>
      <c r="I13" s="9"/>
      <c r="J13" s="9"/>
      <c r="K13" s="9"/>
      <c r="L13" s="9"/>
      <c r="M13" s="10"/>
    </row>
    <row r="14" ht="24" customHeight="1" spans="1:13" x14ac:dyDescent="0.25">
      <c r="A14" s="8">
        <v>9</v>
      </c>
      <c r="B14" s="9"/>
      <c r="C14" s="9"/>
      <c r="D14" s="9"/>
      <c r="E14" s="9"/>
      <c r="F14" s="9"/>
      <c r="G14" s="9"/>
      <c r="H14" s="9"/>
      <c r="I14" s="9"/>
      <c r="J14" s="9"/>
      <c r="K14" s="9"/>
      <c r="L14" s="9"/>
      <c r="M14" s="10"/>
    </row>
    <row r="15" ht="24" customHeight="1" spans="1:13" x14ac:dyDescent="0.25">
      <c r="A15" s="8">
        <v>10</v>
      </c>
      <c r="B15" s="9"/>
      <c r="C15" s="9"/>
      <c r="D15" s="9"/>
      <c r="E15" s="9"/>
      <c r="F15" s="9"/>
      <c r="G15" s="9"/>
      <c r="H15" s="9"/>
      <c r="I15" s="9"/>
      <c r="J15" s="9"/>
      <c r="K15" s="9"/>
      <c r="L15" s="9"/>
      <c r="M15" s="10"/>
    </row>
    <row r="16" ht="24" customHeight="1" spans="1:13" x14ac:dyDescent="0.25">
      <c r="A16" s="8">
        <v>11</v>
      </c>
      <c r="B16" s="9"/>
      <c r="C16" s="9"/>
      <c r="D16" s="9"/>
      <c r="E16" s="9"/>
      <c r="F16" s="9"/>
      <c r="G16" s="9"/>
      <c r="H16" s="9"/>
      <c r="I16" s="9"/>
      <c r="J16" s="9"/>
      <c r="K16" s="9"/>
      <c r="L16" s="9"/>
      <c r="M16" s="10"/>
    </row>
    <row r="17" ht="24" customHeight="1" spans="1:13" x14ac:dyDescent="0.25">
      <c r="A17" s="8">
        <v>12</v>
      </c>
      <c r="B17" s="9"/>
      <c r="C17" s="9"/>
      <c r="D17" s="9"/>
      <c r="E17" s="9"/>
      <c r="F17" s="9"/>
      <c r="G17" s="9"/>
      <c r="H17" s="9"/>
      <c r="I17" s="9"/>
      <c r="J17" s="9"/>
      <c r="K17" s="9"/>
      <c r="L17" s="9"/>
      <c r="M17" s="10"/>
    </row>
    <row r="19" ht="30" customHeight="1" spans="1:13" x14ac:dyDescent="0.25">
      <c r="A19" s="6" t="s">
        <v>36</v>
      </c>
      <c r="B19" s="6"/>
      <c r="C19" s="6"/>
      <c r="D19" s="6"/>
      <c r="E19" s="6"/>
      <c r="F19" s="6"/>
      <c r="G19" s="6"/>
      <c r="H19" s="6"/>
      <c r="I19" s="6"/>
      <c r="J19" s="6"/>
      <c r="K19" s="6"/>
      <c r="L19" s="6"/>
      <c r="M19" s="6"/>
    </row>
  </sheetData>
  <mergeCells count="4">
    <mergeCell ref="A1:M1"/>
    <mergeCell ref="A2:M2"/>
    <mergeCell ref="A3:M3"/>
    <mergeCell ref="A19:M19"/>
  </mergeCells>
  <dataValidations count="2">
    <dataValidation type="list" allowBlank="1" sqref="F6:F17">
      <formula1>"316L (1.4404),304 (1.4301)"</formula1>
    </dataValidation>
    <dataValidation type="list" allowBlank="1" sqref="G6:G17">
      <formula1>"Acier poli / Polished steel,Doré PVD / Gold PVD,Doré galvanique / Gold electroplated,Plaqué or / Gold plated"</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A8"/>
  <sheetViews>
    <sheetView workbookViewId="0" showGridLines="0"/>
  </sheetViews>
  <sheetFormatPr defaultRowHeight="15" outlineLevelRow="0" outlineLevelCol="0" x14ac:dyDescent="55"/>
  <cols>
    <col min="1" max="1" width="120" customWidth="1"/>
  </cols>
  <sheetData>
    <row r="1" ht="34" customHeight="1" spans="1:1" x14ac:dyDescent="0.25">
      <c r="A1" s="1" t="s">
        <v>37</v>
      </c>
    </row>
    <row r="2" ht="22" customHeight="1" spans="1:1" x14ac:dyDescent="0.25">
      <c r="A2" s="2" t="s">
        <v>1</v>
      </c>
    </row>
    <row r="4" ht="24" customHeight="1" spans="1:1" x14ac:dyDescent="0.25">
      <c r="A4" s="11" t="s">
        <v>38</v>
      </c>
    </row>
    <row r="5" ht="124" customHeight="1" spans="1:1" x14ac:dyDescent="0.25">
      <c r="A5" s="12" t="s">
        <v>39</v>
      </c>
    </row>
    <row r="6" ht="24" customHeight="1" spans="1:1" x14ac:dyDescent="0.25">
      <c r="A6" s="11" t="s">
        <v>40</v>
      </c>
    </row>
    <row r="7" ht="140" customHeight="1" spans="1:1" x14ac:dyDescent="0.25">
      <c r="A7" s="12" t="s">
        <v>41</v>
      </c>
    </row>
    <row r="8" ht="60" customHeight="1" spans="1:1" x14ac:dyDescent="0.25">
      <c r="A8" s="4" t="s">
        <v>42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F23"/>
  <sheetViews>
    <sheetView workbookViewId="0" showGridLines="0"/>
  </sheetViews>
  <sheetFormatPr defaultRowHeight="15" outlineLevelRow="0" outlineLevelCol="0" x14ac:dyDescent="55"/>
  <cols>
    <col min="1" max="1" width="46" customWidth="1"/>
    <col min="2" max="6" width="19" customWidth="1"/>
  </cols>
  <sheetData>
    <row r="1" ht="34" customHeight="1" spans="1:6" x14ac:dyDescent="0.25">
      <c r="A1" s="1" t="s">
        <v>43</v>
      </c>
      <c r="B1" s="1"/>
      <c r="C1" s="1"/>
      <c r="D1" s="1"/>
      <c r="E1" s="1"/>
      <c r="F1" s="1"/>
    </row>
    <row r="2" ht="22" customHeight="1" spans="1:6" x14ac:dyDescent="0.25">
      <c r="A2" s="2" t="s">
        <v>1</v>
      </c>
      <c r="B2" s="2"/>
      <c r="C2" s="2"/>
      <c r="D2" s="2"/>
      <c r="E2" s="2"/>
      <c r="F2" s="2"/>
    </row>
    <row r="3" ht="30" customHeight="1" spans="1:6" x14ac:dyDescent="0.25">
      <c r="A3" s="6" t="s">
        <v>44</v>
      </c>
      <c r="B3" s="6"/>
      <c r="C3" s="6"/>
      <c r="D3" s="6"/>
      <c r="E3" s="6"/>
      <c r="F3" s="6"/>
    </row>
    <row r="5" ht="22" customHeight="1" spans="1:6" x14ac:dyDescent="0.25">
      <c r="A5" s="7" t="s">
        <v>45</v>
      </c>
      <c r="B5" s="7" t="s">
        <v>46</v>
      </c>
      <c r="C5" s="7" t="s">
        <v>47</v>
      </c>
      <c r="D5" s="7" t="s">
        <v>48</v>
      </c>
      <c r="E5" s="7" t="s">
        <v>49</v>
      </c>
      <c r="F5" s="7" t="s">
        <v>50</v>
      </c>
    </row>
    <row r="6" ht="26" customHeight="1" spans="1:6" x14ac:dyDescent="0.25">
      <c r="A6" s="13" t="s">
        <v>51</v>
      </c>
      <c r="B6" s="14"/>
      <c r="C6" s="14"/>
      <c r="D6" s="14"/>
      <c r="E6" s="14"/>
      <c r="F6" s="14"/>
    </row>
    <row r="7" ht="26" customHeight="1" spans="1:6" x14ac:dyDescent="0.25">
      <c r="A7" s="13" t="s">
        <v>52</v>
      </c>
      <c r="B7" s="14"/>
      <c r="C7" s="14"/>
      <c r="D7" s="14"/>
      <c r="E7" s="14"/>
      <c r="F7" s="14"/>
    </row>
    <row r="8" ht="26" customHeight="1" spans="1:6" x14ac:dyDescent="0.25">
      <c r="A8" s="13" t="s">
        <v>53</v>
      </c>
      <c r="B8" s="14"/>
      <c r="C8" s="14"/>
      <c r="D8" s="14"/>
      <c r="E8" s="14"/>
      <c r="F8" s="14"/>
    </row>
    <row r="9" ht="26" customHeight="1" spans="1:6" x14ac:dyDescent="0.25">
      <c r="A9" s="13" t="s">
        <v>54</v>
      </c>
      <c r="B9" s="14"/>
      <c r="C9" s="14"/>
      <c r="D9" s="14"/>
      <c r="E9" s="14"/>
      <c r="F9" s="14"/>
    </row>
    <row r="10" ht="26" customHeight="1" spans="1:6" x14ac:dyDescent="0.25">
      <c r="A10" s="13" t="s">
        <v>55</v>
      </c>
      <c r="B10" s="14"/>
      <c r="C10" s="14"/>
      <c r="D10" s="14"/>
      <c r="E10" s="14"/>
      <c r="F10" s="14"/>
    </row>
    <row r="11" ht="26" customHeight="1" spans="1:6" x14ac:dyDescent="0.25">
      <c r="A11" s="13" t="s">
        <v>56</v>
      </c>
      <c r="B11" s="15"/>
      <c r="C11" s="15"/>
      <c r="D11" s="15"/>
      <c r="E11" s="15"/>
      <c r="F11" s="15"/>
    </row>
    <row r="12" ht="26" customHeight="1" spans="1:6" x14ac:dyDescent="0.25">
      <c r="A12" s="13" t="s">
        <v>57</v>
      </c>
      <c r="B12" s="16"/>
      <c r="C12" s="16"/>
      <c r="D12" s="16"/>
      <c r="E12" s="16"/>
      <c r="F12" s="16"/>
    </row>
    <row r="13" ht="26" customHeight="1" spans="1:6" x14ac:dyDescent="0.25">
      <c r="A13" s="13" t="s">
        <v>58</v>
      </c>
      <c r="B13" s="15"/>
      <c r="C13" s="15"/>
      <c r="D13" s="15"/>
      <c r="E13" s="15"/>
      <c r="F13" s="15"/>
    </row>
    <row r="14" ht="26" customHeight="1" spans="1:6" x14ac:dyDescent="0.25">
      <c r="A14" s="13" t="s">
        <v>59</v>
      </c>
      <c r="B14" s="16"/>
      <c r="C14" s="16"/>
      <c r="D14" s="16"/>
      <c r="E14" s="16"/>
      <c r="F14" s="16"/>
    </row>
    <row r="15" ht="26" customHeight="1" spans="1:6" x14ac:dyDescent="0.25">
      <c r="A15" s="13" t="s">
        <v>60</v>
      </c>
      <c r="B15" s="15"/>
      <c r="C15" s="15"/>
      <c r="D15" s="15"/>
      <c r="E15" s="15"/>
      <c r="F15" s="15"/>
    </row>
    <row r="16" ht="26" customHeight="1" spans="1:6" x14ac:dyDescent="0.25">
      <c r="A16" s="13" t="s">
        <v>61</v>
      </c>
      <c r="B16" s="15"/>
      <c r="C16" s="15"/>
      <c r="D16" s="15"/>
      <c r="E16" s="15"/>
      <c r="F16" s="15"/>
    </row>
    <row r="17" ht="26" customHeight="1" spans="1:6" x14ac:dyDescent="0.25">
      <c r="A17" s="13" t="s">
        <v>62</v>
      </c>
      <c r="B17" s="14"/>
      <c r="C17" s="14"/>
      <c r="D17" s="14"/>
      <c r="E17" s="14"/>
      <c r="F17" s="14"/>
    </row>
    <row r="18" ht="26" customHeight="1" spans="1:6" x14ac:dyDescent="0.25">
      <c r="A18" s="13" t="s">
        <v>63</v>
      </c>
      <c r="B18" s="16"/>
      <c r="C18" s="16"/>
      <c r="D18" s="16"/>
      <c r="E18" s="16"/>
      <c r="F18" s="16"/>
    </row>
    <row r="19" ht="26" customHeight="1" spans="1:6" x14ac:dyDescent="0.25">
      <c r="A19" s="13" t="s">
        <v>64</v>
      </c>
      <c r="B19" s="14"/>
      <c r="C19" s="14"/>
      <c r="D19" s="14"/>
      <c r="E19" s="14"/>
      <c r="F19" s="14"/>
    </row>
    <row r="20" ht="26" customHeight="1" spans="1:6" x14ac:dyDescent="0.25">
      <c r="A20" s="13" t="s">
        <v>65</v>
      </c>
      <c r="B20" s="14"/>
      <c r="C20" s="14"/>
      <c r="D20" s="14"/>
      <c r="E20" s="14"/>
      <c r="F20" s="14"/>
    </row>
    <row r="21" ht="26" customHeight="1" spans="1:6" x14ac:dyDescent="0.25">
      <c r="A21" s="13" t="s">
        <v>66</v>
      </c>
      <c r="B21" s="14"/>
      <c r="C21" s="14"/>
      <c r="D21" s="14"/>
      <c r="E21" s="14"/>
      <c r="F21" s="14"/>
    </row>
    <row r="23" ht="28" customHeight="1" spans="1:6" x14ac:dyDescent="0.25">
      <c r="A23" s="6" t="s">
        <v>67</v>
      </c>
      <c r="B23" s="6"/>
      <c r="C23" s="6"/>
      <c r="D23" s="6"/>
      <c r="E23" s="6"/>
      <c r="F23" s="6"/>
    </row>
  </sheetData>
  <mergeCells count="4">
    <mergeCell ref="A1:F1"/>
    <mergeCell ref="A2:F2"/>
    <mergeCell ref="A3:F3"/>
    <mergeCell ref="A23:F23"/>
  </mergeCells>
  <dataValidations count="3">
    <dataValidation type="list" allowBlank="1" sqref="B19:F20">
      <formula1>"Oui,Non"</formula1>
    </dataValidation>
    <dataValidation type="list" allowBlank="1" sqref="B8:F8">
      <formula1>"Fabrication,Commerce,À vérifier"</formula1>
    </dataValidation>
    <dataValidation type="list" allowBlank="1" sqref="B9:F10">
      <formula1>"Oui,Non"</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C37"/>
  <sheetViews>
    <sheetView workbookViewId="0" showGridLines="0"/>
  </sheetViews>
  <sheetFormatPr defaultRowHeight="15" outlineLevelRow="0" outlineLevelCol="0" x14ac:dyDescent="55"/>
  <cols>
    <col min="1" max="1" width="52" customWidth="1"/>
    <col min="2" max="2" width="20" customWidth="1"/>
    <col min="3" max="3" width="70" customWidth="1"/>
  </cols>
  <sheetData>
    <row r="1" ht="34" customHeight="1" spans="1:3" x14ac:dyDescent="0.25">
      <c r="A1" s="1" t="s">
        <v>68</v>
      </c>
      <c r="B1" s="1"/>
      <c r="C1" s="1"/>
    </row>
    <row r="2" ht="22" customHeight="1" spans="1:3" x14ac:dyDescent="0.25">
      <c r="A2" s="2" t="s">
        <v>1</v>
      </c>
      <c r="B2" s="2"/>
      <c r="C2" s="2"/>
    </row>
    <row r="4" ht="22" customHeight="1" spans="1:3" x14ac:dyDescent="0.25">
      <c r="A4" s="17" t="s">
        <v>69</v>
      </c>
      <c r="B4" s="17"/>
      <c r="C4" s="17"/>
    </row>
    <row r="5" ht="28" customHeight="1" spans="1:3" x14ac:dyDescent="0.25">
      <c r="A5" s="18" t="s">
        <v>70</v>
      </c>
      <c r="B5" s="19" t="s">
        <v>71</v>
      </c>
      <c r="C5" s="20" t="s">
        <v>72</v>
      </c>
    </row>
    <row r="6" ht="28" customHeight="1" spans="1:3" x14ac:dyDescent="0.25">
      <c r="A6" s="18" t="s">
        <v>73</v>
      </c>
      <c r="B6" s="21">
        <v>600</v>
      </c>
      <c r="C6" s="20" t="s">
        <v>74</v>
      </c>
    </row>
    <row r="7" ht="28" customHeight="1" spans="1:3" x14ac:dyDescent="0.25">
      <c r="A7" s="18" t="s">
        <v>75</v>
      </c>
      <c r="B7" s="22">
        <v>0.9</v>
      </c>
      <c r="C7" s="20" t="s">
        <v>76</v>
      </c>
    </row>
    <row r="8" ht="28" customHeight="1" spans="1:3" x14ac:dyDescent="0.25">
      <c r="A8" s="18" t="s">
        <v>77</v>
      </c>
      <c r="B8" s="19" t="s">
        <v>78</v>
      </c>
      <c r="C8" s="20" t="s">
        <v>79</v>
      </c>
    </row>
    <row r="9" ht="28" customHeight="1" spans="1:3" x14ac:dyDescent="0.25">
      <c r="A9" s="18" t="s">
        <v>80</v>
      </c>
      <c r="B9" s="21">
        <v>400</v>
      </c>
      <c r="C9" s="20" t="s">
        <v>74</v>
      </c>
    </row>
    <row r="10" ht="28" customHeight="1" spans="1:3" x14ac:dyDescent="0.25">
      <c r="A10" s="18" t="s">
        <v>81</v>
      </c>
      <c r="B10" s="22">
        <v>1.6</v>
      </c>
      <c r="C10" s="20" t="s">
        <v>76</v>
      </c>
    </row>
    <row r="11" ht="28" customHeight="1" spans="1:3" x14ac:dyDescent="0.25">
      <c r="A11" s="18" t="s">
        <v>82</v>
      </c>
      <c r="B11" s="23">
        <v>1.1208</v>
      </c>
      <c r="C11" s="20" t="s">
        <v>83</v>
      </c>
    </row>
    <row r="12" ht="28" customHeight="1" spans="1:3" x14ac:dyDescent="0.25">
      <c r="A12" s="18" t="s">
        <v>84</v>
      </c>
      <c r="B12" s="24">
        <v>12</v>
      </c>
      <c r="C12" s="20" t="s">
        <v>85</v>
      </c>
    </row>
    <row r="13" ht="28" customHeight="1" spans="1:3" x14ac:dyDescent="0.25">
      <c r="A13" s="18" t="s">
        <v>86</v>
      </c>
      <c r="B13" s="25">
        <v>9</v>
      </c>
      <c r="C13" s="20" t="s">
        <v>87</v>
      </c>
    </row>
    <row r="14" ht="28" customHeight="1" spans="1:3" x14ac:dyDescent="0.25">
      <c r="A14" s="18" t="s">
        <v>88</v>
      </c>
      <c r="B14" s="26">
        <v>0.04</v>
      </c>
      <c r="C14" s="20" t="s">
        <v>89</v>
      </c>
    </row>
    <row r="15" ht="28" customHeight="1" spans="1:3" x14ac:dyDescent="0.25">
      <c r="A15" s="18" t="s">
        <v>90</v>
      </c>
      <c r="B15" s="27">
        <v>25</v>
      </c>
      <c r="C15" s="20" t="s">
        <v>91</v>
      </c>
    </row>
    <row r="16" ht="28" customHeight="1" spans="1:3" x14ac:dyDescent="0.25">
      <c r="A16" s="18" t="s">
        <v>92</v>
      </c>
      <c r="B16" s="27">
        <v>60</v>
      </c>
      <c r="C16" s="20" t="s">
        <v>93</v>
      </c>
    </row>
    <row r="17" ht="28" customHeight="1" spans="1:3" x14ac:dyDescent="0.25">
      <c r="A17" s="18" t="s">
        <v>94</v>
      </c>
      <c r="B17" s="27">
        <v>300</v>
      </c>
      <c r="C17" s="20" t="s">
        <v>95</v>
      </c>
    </row>
    <row r="18" ht="28" customHeight="1" spans="1:3" x14ac:dyDescent="0.25">
      <c r="A18" s="18" t="s">
        <v>96</v>
      </c>
      <c r="B18" s="28">
        <v>0.2</v>
      </c>
      <c r="C18" s="20" t="s">
        <v>97</v>
      </c>
    </row>
    <row r="20" ht="22" customHeight="1" spans="1:3" x14ac:dyDescent="0.25">
      <c r="A20" s="17" t="s">
        <v>98</v>
      </c>
      <c r="B20" s="17"/>
      <c r="C20" s="17"/>
    </row>
    <row r="21" ht="26" customHeight="1" spans="1:3" x14ac:dyDescent="0.25">
      <c r="A21" s="18" t="s">
        <v>99</v>
      </c>
      <c r="B21" s="29">
        <f>(B6*B7+B9*B10)/B11</f>
      </c>
      <c r="C21" s="20" t="s">
        <v>100</v>
      </c>
    </row>
    <row r="22" ht="26" customHeight="1" spans="1:3" x14ac:dyDescent="0.25">
      <c r="A22" s="18" t="s">
        <v>101</v>
      </c>
      <c r="B22" s="29">
        <f>B12*B13</f>
      </c>
      <c r="C22" s="20" t="s">
        <v>102</v>
      </c>
    </row>
    <row r="23" ht="26" customHeight="1" spans="1:3" x14ac:dyDescent="0.25">
      <c r="A23" s="30" t="s">
        <v>103</v>
      </c>
      <c r="B23" s="31">
        <f>B21+B22</f>
      </c>
      <c r="C23" s="20" t="s">
        <v>104</v>
      </c>
    </row>
    <row r="24" ht="26" customHeight="1" spans="1:3" x14ac:dyDescent="0.25">
      <c r="A24" s="18" t="s">
        <v>105</v>
      </c>
      <c r="B24" s="29">
        <f>ROUND(B23*B14,2)</f>
      </c>
      <c r="C24" s="20" t="s">
        <v>74</v>
      </c>
    </row>
    <row r="25" ht="26" customHeight="1" spans="1:3" x14ac:dyDescent="0.25">
      <c r="A25" s="18" t="s">
        <v>90</v>
      </c>
      <c r="B25" s="29">
        <f>B15</f>
      </c>
      <c r="C25" s="20" t="s">
        <v>74</v>
      </c>
    </row>
    <row r="26" ht="26" customHeight="1" spans="1:3" x14ac:dyDescent="0.25">
      <c r="A26" s="18" t="s">
        <v>106</v>
      </c>
      <c r="B26" s="29">
        <f>B16+B17</f>
      </c>
      <c r="C26" s="20" t="s">
        <v>107</v>
      </c>
    </row>
    <row r="27" ht="26" customHeight="1" spans="1:3" x14ac:dyDescent="0.25">
      <c r="A27" s="30" t="s">
        <v>108</v>
      </c>
      <c r="B27" s="31">
        <f>ROUND((B23+B24+B25)*B18,2)</f>
      </c>
      <c r="C27" s="20" t="s">
        <v>109</v>
      </c>
    </row>
    <row r="28" ht="26" customHeight="1" spans="1:3" x14ac:dyDescent="0.25">
      <c r="A28" s="32" t="s">
        <v>110</v>
      </c>
      <c r="B28" s="29">
        <f>B21+B22+B24+B25+B26</f>
      </c>
      <c r="C28" s="20" t="s">
        <v>74</v>
      </c>
    </row>
    <row r="29" ht="34" customHeight="1" spans="1:3" x14ac:dyDescent="0.25">
      <c r="A29" s="33" t="s">
        <v>111</v>
      </c>
      <c r="B29" s="34">
        <f>B28/(B6+B9)</f>
      </c>
      <c r="C29" s="20" t="s">
        <v>112</v>
      </c>
    </row>
    <row r="30" ht="26" customHeight="1" spans="1:3" x14ac:dyDescent="0.25">
      <c r="A30" s="18" t="s">
        <v>113</v>
      </c>
      <c r="B30" s="35">
        <f>B28/B21-1</f>
      </c>
      <c r="C30" s="20" t="s">
        <v>114</v>
      </c>
    </row>
    <row r="31" ht="26" customHeight="1" spans="1:3" x14ac:dyDescent="0.25">
      <c r="A31" s="18" t="s">
        <v>115</v>
      </c>
      <c r="B31" s="36">
        <f>B7/B11*B28/B21</f>
      </c>
      <c r="C31" s="20" t="s">
        <v>116</v>
      </c>
    </row>
    <row r="32" ht="26" customHeight="1" spans="1:3" x14ac:dyDescent="0.25">
      <c r="A32" s="18" t="s">
        <v>117</v>
      </c>
      <c r="B32" s="36">
        <f>IF(B9=0,"",B10/B11*B28/B21)</f>
      </c>
      <c r="C32" s="20" t="s">
        <v>116</v>
      </c>
    </row>
    <row r="33" ht="26" customHeight="1" spans="1:3" x14ac:dyDescent="0.25">
      <c r="A33" s="18" t="s">
        <v>118</v>
      </c>
      <c r="B33" s="29">
        <f>B28-B26</f>
      </c>
      <c r="C33" s="20" t="s">
        <v>119</v>
      </c>
    </row>
    <row r="34" ht="26" customHeight="1" spans="1:3" x14ac:dyDescent="0.25">
      <c r="A34" s="18" t="s">
        <v>120</v>
      </c>
      <c r="B34" s="36">
        <f>B33/(B6+B9)</f>
      </c>
      <c r="C34" s="20" t="s">
        <v>74</v>
      </c>
    </row>
    <row r="35" ht="26" customHeight="1" spans="1:3" x14ac:dyDescent="0.25">
      <c r="A35" s="18" t="s">
        <v>121</v>
      </c>
      <c r="B35" s="35">
        <f>B33/B21-1</f>
      </c>
      <c r="C35" s="20" t="s">
        <v>74</v>
      </c>
    </row>
    <row r="37" ht="40" customHeight="1" spans="1:3" x14ac:dyDescent="0.25">
      <c r="A37" s="6" t="s">
        <v>122</v>
      </c>
      <c r="B37" s="6"/>
      <c r="C37" s="6"/>
    </row>
  </sheetData>
  <mergeCells count="5">
    <mergeCell ref="A1:C1"/>
    <mergeCell ref="A2:C2"/>
    <mergeCell ref="A4:C4"/>
    <mergeCell ref="A20:C20"/>
    <mergeCell ref="A37:C37"/>
  </mergeCell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E30"/>
  <sheetViews>
    <sheetView workbookViewId="0" showGridLines="0"/>
  </sheetViews>
  <sheetFormatPr defaultRowHeight="15" outlineLevelRow="0" outlineLevelCol="0" x14ac:dyDescent="55"/>
  <cols>
    <col min="1" max="1" width="30" customWidth="1"/>
    <col min="2" max="2" width="24" customWidth="1"/>
    <col min="3" max="3" width="52" customWidth="1"/>
    <col min="4" max="4" width="34" customWidth="1"/>
    <col min="5" max="5" width="12" customWidth="1"/>
  </cols>
  <sheetData>
    <row r="1" ht="34" customHeight="1" spans="1:5" x14ac:dyDescent="0.25">
      <c r="A1" s="1" t="s">
        <v>123</v>
      </c>
      <c r="B1" s="1"/>
      <c r="C1" s="1"/>
      <c r="D1" s="1"/>
      <c r="E1" s="1"/>
    </row>
    <row r="2" ht="22" customHeight="1" spans="1:5" x14ac:dyDescent="0.25">
      <c r="A2" s="2" t="s">
        <v>1</v>
      </c>
      <c r="B2" s="2"/>
      <c r="C2" s="2"/>
      <c r="D2" s="2"/>
      <c r="E2" s="2"/>
    </row>
    <row r="4" ht="22" customHeight="1" spans="1:5" x14ac:dyDescent="0.25">
      <c r="A4" s="17" t="s">
        <v>124</v>
      </c>
      <c r="B4" s="17"/>
      <c r="C4" s="17"/>
      <c r="D4" s="17"/>
      <c r="E4" s="17"/>
    </row>
    <row r="5" spans="1:4" x14ac:dyDescent="0.25">
      <c r="A5" s="7" t="s">
        <v>125</v>
      </c>
      <c r="B5" s="7" t="s">
        <v>126</v>
      </c>
      <c r="C5" s="7" t="s">
        <v>127</v>
      </c>
      <c r="D5" s="7" t="s">
        <v>128</v>
      </c>
    </row>
    <row r="6" ht="30" customHeight="1" spans="1:4" x14ac:dyDescent="0.25">
      <c r="A6" s="37" t="s">
        <v>129</v>
      </c>
      <c r="B6" s="38" t="s">
        <v>130</v>
      </c>
      <c r="C6" s="37" t="s">
        <v>131</v>
      </c>
      <c r="D6" s="37" t="s">
        <v>132</v>
      </c>
    </row>
    <row r="7" ht="30" customHeight="1" spans="1:4" x14ac:dyDescent="0.25">
      <c r="A7" s="37" t="s">
        <v>129</v>
      </c>
      <c r="B7" s="38" t="s">
        <v>133</v>
      </c>
      <c r="C7" s="37" t="s">
        <v>134</v>
      </c>
      <c r="D7" s="37" t="s">
        <v>135</v>
      </c>
    </row>
    <row r="8" ht="30" customHeight="1" spans="1:4" x14ac:dyDescent="0.25">
      <c r="A8" s="37" t="s">
        <v>136</v>
      </c>
      <c r="B8" s="38" t="s">
        <v>137</v>
      </c>
      <c r="C8" s="37" t="s">
        <v>138</v>
      </c>
      <c r="D8" s="37" t="s">
        <v>139</v>
      </c>
    </row>
    <row r="9" ht="30" customHeight="1" spans="1:4" x14ac:dyDescent="0.25">
      <c r="A9" s="37" t="s">
        <v>140</v>
      </c>
      <c r="B9" s="38" t="s">
        <v>141</v>
      </c>
      <c r="C9" s="37" t="s">
        <v>142</v>
      </c>
      <c r="D9" s="37" t="s">
        <v>139</v>
      </c>
    </row>
    <row r="10" ht="30" customHeight="1" spans="1:5" x14ac:dyDescent="0.25">
      <c r="A10" s="6" t="s">
        <v>143</v>
      </c>
      <c r="B10" s="6"/>
      <c r="C10" s="6"/>
      <c r="D10" s="6"/>
      <c r="E10" s="6"/>
    </row>
    <row r="12" ht="22" customHeight="1" spans="1:5" x14ac:dyDescent="0.25">
      <c r="A12" s="17" t="s">
        <v>144</v>
      </c>
      <c r="B12" s="17"/>
      <c r="C12" s="17"/>
      <c r="D12" s="17"/>
      <c r="E12" s="17"/>
    </row>
    <row r="13" spans="1:5" x14ac:dyDescent="0.25">
      <c r="A13" s="7" t="s">
        <v>145</v>
      </c>
      <c r="B13" s="7"/>
      <c r="C13" s="7" t="s">
        <v>146</v>
      </c>
      <c r="D13" s="7" t="s">
        <v>147</v>
      </c>
      <c r="E13" s="7" t="s">
        <v>148</v>
      </c>
    </row>
    <row r="14" ht="30" customHeight="1" spans="1:5" x14ac:dyDescent="0.25">
      <c r="A14" s="39" t="s">
        <v>149</v>
      </c>
      <c r="B14" s="39"/>
      <c r="C14" s="40" t="s">
        <v>150</v>
      </c>
      <c r="D14" s="40" t="s">
        <v>151</v>
      </c>
      <c r="E14" s="41" t="s">
        <v>152</v>
      </c>
    </row>
    <row r="15" ht="30" customHeight="1" spans="1:5" x14ac:dyDescent="0.25">
      <c r="A15" s="39" t="s">
        <v>153</v>
      </c>
      <c r="B15" s="39"/>
      <c r="C15" s="40" t="s">
        <v>154</v>
      </c>
      <c r="D15" s="40" t="s">
        <v>155</v>
      </c>
      <c r="E15" s="41" t="s">
        <v>152</v>
      </c>
    </row>
    <row r="16" ht="30" customHeight="1" spans="1:5" x14ac:dyDescent="0.25">
      <c r="A16" s="39" t="s">
        <v>156</v>
      </c>
      <c r="B16" s="39"/>
      <c r="C16" s="40" t="s">
        <v>157</v>
      </c>
      <c r="D16" s="40" t="s">
        <v>158</v>
      </c>
      <c r="E16" s="41" t="s">
        <v>152</v>
      </c>
    </row>
    <row r="17" ht="30" customHeight="1" spans="1:5" x14ac:dyDescent="0.25">
      <c r="A17" s="39" t="s">
        <v>159</v>
      </c>
      <c r="B17" s="39"/>
      <c r="C17" s="40" t="s">
        <v>160</v>
      </c>
      <c r="D17" s="40" t="s">
        <v>161</v>
      </c>
      <c r="E17" s="41" t="s">
        <v>152</v>
      </c>
    </row>
    <row r="18" ht="30" customHeight="1" spans="1:5" x14ac:dyDescent="0.25">
      <c r="A18" s="39" t="s">
        <v>162</v>
      </c>
      <c r="B18" s="39"/>
      <c r="C18" s="40" t="s">
        <v>163</v>
      </c>
      <c r="D18" s="40" t="s">
        <v>164</v>
      </c>
      <c r="E18" s="41" t="s">
        <v>152</v>
      </c>
    </row>
    <row r="19" ht="30" customHeight="1" spans="1:5" x14ac:dyDescent="0.25">
      <c r="A19" s="39" t="s">
        <v>165</v>
      </c>
      <c r="B19" s="39"/>
      <c r="C19" s="40" t="s">
        <v>166</v>
      </c>
      <c r="D19" s="40" t="s">
        <v>167</v>
      </c>
      <c r="E19" s="41" t="s">
        <v>152</v>
      </c>
    </row>
    <row r="20" ht="30" customHeight="1" spans="1:5" x14ac:dyDescent="0.25">
      <c r="A20" s="39" t="s">
        <v>168</v>
      </c>
      <c r="B20" s="39"/>
      <c r="C20" s="40" t="s">
        <v>169</v>
      </c>
      <c r="D20" s="40" t="s">
        <v>170</v>
      </c>
      <c r="E20" s="41" t="s">
        <v>152</v>
      </c>
    </row>
    <row r="22" ht="22" customHeight="1" spans="1:5" x14ac:dyDescent="0.25">
      <c r="A22" s="17" t="s">
        <v>171</v>
      </c>
      <c r="B22" s="17"/>
      <c r="C22" s="17"/>
      <c r="D22" s="17"/>
      <c r="E22" s="17"/>
    </row>
    <row r="23" ht="24" customHeight="1" spans="1:5" x14ac:dyDescent="0.25">
      <c r="A23" s="13" t="s">
        <v>172</v>
      </c>
      <c r="B23" s="13"/>
      <c r="C23" s="13"/>
      <c r="D23" s="13"/>
      <c r="E23" s="42" t="s">
        <v>152</v>
      </c>
    </row>
    <row r="24" ht="24" customHeight="1" spans="1:5" x14ac:dyDescent="0.25">
      <c r="A24" s="13" t="s">
        <v>173</v>
      </c>
      <c r="B24" s="13"/>
      <c r="C24" s="13"/>
      <c r="D24" s="13"/>
      <c r="E24" s="42" t="s">
        <v>152</v>
      </c>
    </row>
    <row r="25" ht="24" customHeight="1" spans="1:5" x14ac:dyDescent="0.25">
      <c r="A25" s="13" t="s">
        <v>174</v>
      </c>
      <c r="B25" s="13"/>
      <c r="C25" s="13"/>
      <c r="D25" s="13"/>
      <c r="E25" s="42" t="s">
        <v>152</v>
      </c>
    </row>
    <row r="26" ht="24" customHeight="1" spans="1:5" x14ac:dyDescent="0.25">
      <c r="A26" s="13" t="s">
        <v>175</v>
      </c>
      <c r="B26" s="13"/>
      <c r="C26" s="13"/>
      <c r="D26" s="13"/>
      <c r="E26" s="42" t="s">
        <v>152</v>
      </c>
    </row>
    <row r="27" ht="24" customHeight="1" spans="1:5" x14ac:dyDescent="0.25">
      <c r="A27" s="13" t="s">
        <v>176</v>
      </c>
      <c r="B27" s="13"/>
      <c r="C27" s="13"/>
      <c r="D27" s="13"/>
      <c r="E27" s="42" t="s">
        <v>152</v>
      </c>
    </row>
    <row r="29" spans="1:5" x14ac:dyDescent="0.25">
      <c r="A29" s="43">
        <f>COUNTIF(E14:E20,"Oui")&amp;" point(s) sur 7 vérifié(s), "&amp;COUNTIF(E23:E27,"Oui")&amp;" document(s) sur 5 au dossier"</f>
      </c>
      <c r="B29" s="43"/>
      <c r="C29" s="43"/>
      <c r="D29" s="43"/>
      <c r="E29" s="43"/>
    </row>
    <row r="30" ht="20" customHeight="1" spans="1:5" x14ac:dyDescent="0.25">
      <c r="A30" s="6" t="s">
        <v>177</v>
      </c>
      <c r="B30" s="6"/>
      <c r="C30" s="6"/>
      <c r="D30" s="6"/>
      <c r="E30" s="6"/>
    </row>
  </sheetData>
  <mergeCells count="21">
    <mergeCell ref="A1:E1"/>
    <mergeCell ref="A2:E2"/>
    <mergeCell ref="A4:E4"/>
    <mergeCell ref="A10:E10"/>
    <mergeCell ref="A12:E12"/>
    <mergeCell ref="A13:B13"/>
    <mergeCell ref="A14:B14"/>
    <mergeCell ref="A15:B15"/>
    <mergeCell ref="A16:B16"/>
    <mergeCell ref="A17:B17"/>
    <mergeCell ref="A18:B18"/>
    <mergeCell ref="A19:B19"/>
    <mergeCell ref="A20:B20"/>
    <mergeCell ref="A22:E22"/>
    <mergeCell ref="A23:D23"/>
    <mergeCell ref="A24:D24"/>
    <mergeCell ref="A25:D25"/>
    <mergeCell ref="A26:D26"/>
    <mergeCell ref="A27:D27"/>
    <mergeCell ref="A29:E29"/>
    <mergeCell ref="A30:E30"/>
  </mergeCells>
  <conditionalFormatting sqref="E14:E27">
    <cfRule type="cellIs" dxfId="0" priority="1" operator="equal">
      <formula>"Oui"</formula>
    </cfRule>
  </conditionalFormatting>
  <dataValidations count="2">
    <dataValidation type="list" allowBlank="1" showErrorMessage="1" errorTitle="Fait ?" error="Choisissez Oui ou Non." sqref="E14:E20">
      <formula1>"Oui,Non"</formula1>
    </dataValidation>
    <dataValidation type="list" allowBlank="1" showErrorMessage="1" errorTitle="Fait ?" error="Choisissez Oui ou Non." sqref="E23:E27">
      <formula1>"Oui,Non"</formula1>
    </dataValidation>
  </dataValidation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121"/>
  </sheetPr>
  <dimension ref="A1:B11"/>
  <sheetViews>
    <sheetView workbookViewId="0" showGridLines="0"/>
  </sheetViews>
  <sheetFormatPr defaultRowHeight="15" outlineLevelRow="0" outlineLevelCol="0" x14ac:dyDescent="55"/>
  <cols>
    <col min="1" max="1" width="50" customWidth="1"/>
    <col min="2" max="2" width="92" customWidth="1"/>
  </cols>
  <sheetData>
    <row r="1" ht="34" customHeight="1" spans="1:2" x14ac:dyDescent="0.25">
      <c r="A1" s="1" t="s">
        <v>178</v>
      </c>
      <c r="B1" s="1"/>
    </row>
    <row r="2" ht="22" customHeight="1" spans="1:2" x14ac:dyDescent="0.25">
      <c r="A2" s="2" t="s">
        <v>1</v>
      </c>
      <c r="B2" s="2"/>
    </row>
    <row r="4" ht="20" customHeight="1" spans="1:2" x14ac:dyDescent="0.25">
      <c r="A4" s="44" t="s">
        <v>179</v>
      </c>
      <c r="B4" s="45" t="s">
        <v>180</v>
      </c>
    </row>
    <row r="5" ht="20" customHeight="1" spans="1:2" x14ac:dyDescent="0.25">
      <c r="A5" s="44" t="s">
        <v>181</v>
      </c>
      <c r="B5" s="45" t="s">
        <v>182</v>
      </c>
    </row>
    <row r="6" ht="20" customHeight="1" spans="1:2" x14ac:dyDescent="0.25">
      <c r="A6" s="44" t="s">
        <v>183</v>
      </c>
      <c r="B6" s="45" t="s">
        <v>184</v>
      </c>
    </row>
    <row r="7" ht="20" customHeight="1" spans="1:2" x14ac:dyDescent="0.25">
      <c r="A7" s="44" t="s">
        <v>185</v>
      </c>
      <c r="B7" s="45" t="s">
        <v>186</v>
      </c>
    </row>
    <row r="8" ht="20" customHeight="1" spans="1:2" x14ac:dyDescent="0.25">
      <c r="A8" s="44" t="s">
        <v>187</v>
      </c>
      <c r="B8" s="45" t="s">
        <v>188</v>
      </c>
    </row>
    <row r="9" ht="20" customHeight="1" spans="1:2" x14ac:dyDescent="0.25">
      <c r="A9" s="44" t="s">
        <v>189</v>
      </c>
      <c r="B9" s="45" t="s">
        <v>190</v>
      </c>
    </row>
    <row r="10" ht="20" customHeight="1" spans="1:2" x14ac:dyDescent="0.25">
      <c r="A10" s="44" t="s">
        <v>191</v>
      </c>
      <c r="B10" s="45" t="s">
        <v>192</v>
      </c>
    </row>
    <row r="11" ht="20" customHeight="1" spans="1:2" x14ac:dyDescent="0.25">
      <c r="A11" s="44" t="s">
        <v>193</v>
      </c>
      <c r="B11" s="45" t="s">
        <v>194</v>
      </c>
    </row>
  </sheetData>
  <mergeCells count="2">
    <mergeCell ref="A1:B1"/>
    <mergeCell ref="A2:B2"/>
  </mergeCells>
  <hyperlinks>
    <hyperlink ref="B4" r:id="rId1"/>
    <hyperlink ref="B5" r:id="rId2"/>
    <hyperlink ref="B6" r:id="rId3"/>
    <hyperlink ref="B7" r:id="rId4"/>
    <hyperlink ref="B8" r:id="rId5"/>
    <hyperlink ref="B9" r:id="rId6"/>
    <hyperlink ref="B10" r:id="rId7"/>
    <hyperlink ref="B11" r:id="rId8"/>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Guide</vt:lpstr>
      <vt:lpstr>Fiche produit</vt:lpstr>
      <vt:lpstr>Message</vt:lpstr>
      <vt:lpstr>Devis</vt:lpstr>
      <vt:lpstr>Coût rendu</vt:lpstr>
      <vt:lpstr>Essais et check-list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 Sourcing &amp; Development</dc:creator>
  <dc:title>Kit d'achat de bijoux en acier inoxydable</dc:title>
  <dc:subject/>
  <dc:description/>
  <cp:keywords/>
  <cp:category/>
  <cp:lastModifiedBy>Unknown</cp:lastModifiedBy>
  <dcterms:created xsi:type="dcterms:W3CDTF">2026-10-16T02:39:36Z</dcterms:created>
  <dcterms:modified xsi:type="dcterms:W3CDTF">2026-10-16T02:39:36Z</dcterms:modified>
</cp:coreProperties>
</file>